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Daily" sheetId="1" state="visible" r:id="rId3"/>
    <sheet name="Active" sheetId="2" state="visible" r:id="rId4"/>
    <sheet name="Blood pressure" sheetId="3" state="visible" r:id="rId5"/>
    <sheet name="Standing tests" sheetId="4" state="visible" r:id="rId6"/>
    <sheet name="Reference" sheetId="5" state="visible" r:id="rId7"/>
    <sheet name="Settings" sheetId="6" state="visible" r:id="rId8"/>
    <sheet name="Breaks Legacy" sheetId="7" state="hidden" r:id="rId9"/>
  </sheets>
  <definedNames>
    <definedName function="false" hidden="true" localSheetId="1" name="_xlnm._FilterDatabase" vbProcedure="false">Active!$A$1:$I$1</definedName>
    <definedName function="false" hidden="false" name="Cognitive" vbProcedure="false">Reference!$I$2:$I$13</definedName>
    <definedName function="false" hidden="false" name="Complexity" vbProcedure="false">#REF!</definedName>
    <definedName function="false" hidden="false" name="Date" vbProcedure="false">#REF!</definedName>
    <definedName function="false" hidden="false" name="HeadacheFactor" vbProcedure="false">#REF!</definedName>
    <definedName function="false" hidden="false" name="Minutes" vbProcedure="false">#REF!</definedName>
    <definedName function="false" hidden="false" name="Physical" vbProcedure="false">Reference!$H$2:$H$11</definedName>
    <definedName function="false" hidden="false" name="Social" vbProcedure="false">Reference!$J$2:$J$7</definedName>
    <definedName function="false" hidden="false" name="Stress" vbProcedure="false">#REF!</definedName>
    <definedName function="false" hidden="false" name="Work" vbProcedure="false">#REF!</definedName>
    <definedName function="false" hidden="true" localSheetId="0" name="Z_A2788F2D_7A80_458D_BC4E_81B00C19CDA3_.wvu.FilterData" vbProcedure="false">Daily!$A$1:$G$245</definedName>
    <definedName function="false" hidden="true" localSheetId="6" name="Z_90EE1E99_B731_4B2E_B851_DEC9B4A81043_.wvu.FilterData" vbProcedure="false">'Breaks Legacy'!$A$1:$Q$20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<sst xmlns="http://schemas.openxmlformats.org/spreadsheetml/2006/main" count="140" uniqueCount="99">
  <si>
    <t xml:space="preserve">Date</t>
  </si>
  <si>
    <t xml:space="preserve">Start of day</t>
  </si>
  <si>
    <t xml:space="preserve">End of day</t>
  </si>
  <si>
    <t xml:space="preserve">Left over</t>
  </si>
  <si>
    <t xml:space="preserve">Multiplier</t>
  </si>
  <si>
    <t xml:space="preserve">Daily points</t>
  </si>
  <si>
    <t xml:space="preserve">Points used</t>
  </si>
  <si>
    <t xml:space="preserve">Time</t>
  </si>
  <si>
    <t xml:space="preserve">Category</t>
  </si>
  <si>
    <t xml:space="preserve">Task</t>
  </si>
  <si>
    <t xml:space="preserve">Duration (Minutes)</t>
  </si>
  <si>
    <t xml:space="preserve">Task description</t>
  </si>
  <si>
    <t xml:space="preserve">Headache</t>
  </si>
  <si>
    <t xml:space="preserve">High heart rate</t>
  </si>
  <si>
    <t xml:space="preserve">Base task</t>
  </si>
  <si>
    <t xml:space="preserve">Base time</t>
  </si>
  <si>
    <t xml:space="preserve">BPM multiplier</t>
  </si>
  <si>
    <t xml:space="preserve">Headache multiplier</t>
  </si>
  <si>
    <t xml:space="preserve">Points</t>
  </si>
  <si>
    <t xml:space="preserve">Notes</t>
  </si>
  <si>
    <t xml:space="preserve">Cognitive</t>
  </si>
  <si>
    <t xml:space="preserve">Computer work</t>
  </si>
  <si>
    <t xml:space="preserve">Pulse</t>
  </si>
  <si>
    <t xml:space="preserve">Systolic</t>
  </si>
  <si>
    <t xml:space="preserve">Diastolic</t>
  </si>
  <si>
    <t xml:space="preserve">Resting</t>
  </si>
  <si>
    <t xml:space="preserve">1 minute</t>
  </si>
  <si>
    <t xml:space="preserve">2 minutes</t>
  </si>
  <si>
    <t xml:space="preserve">3 minutes</t>
  </si>
  <si>
    <t xml:space="preserve">4 minutes</t>
  </si>
  <si>
    <t xml:space="preserve">5 minutes</t>
  </si>
  <si>
    <t xml:space="preserve">6 minutes</t>
  </si>
  <si>
    <t xml:space="preserve">7 minutes</t>
  </si>
  <si>
    <t xml:space="preserve">8 minutes</t>
  </si>
  <si>
    <t xml:space="preserve">9 minutes</t>
  </si>
  <si>
    <t xml:space="preserve">10 minutes</t>
  </si>
  <si>
    <t xml:space="preserve">BPM Difference</t>
  </si>
  <si>
    <t xml:space="preserve">Time (Minutes)</t>
  </si>
  <si>
    <t xml:space="preserve">Physical</t>
  </si>
  <si>
    <t xml:space="preserve">Aerobic exercise</t>
  </si>
  <si>
    <t xml:space="preserve">Building furniture</t>
  </si>
  <si>
    <t xml:space="preserve">Detailed calculations</t>
  </si>
  <si>
    <t xml:space="preserve">Social</t>
  </si>
  <si>
    <t xml:space="preserve">6+ people</t>
  </si>
  <si>
    <t xml:space="preserve">Detailed form filling</t>
  </si>
  <si>
    <t xml:space="preserve">Major descision making</t>
  </si>
  <si>
    <t xml:space="preserve">Reading - Research</t>
  </si>
  <si>
    <t xml:space="preserve">Answering emails</t>
  </si>
  <si>
    <t xml:space="preserve">Finances</t>
  </si>
  <si>
    <t xml:space="preserve">Outdoor maintenence</t>
  </si>
  <si>
    <t xml:space="preserve">Medical appointments</t>
  </si>
  <si>
    <t xml:space="preserve">Dancing</t>
  </si>
  <si>
    <t xml:space="preserve">Household chores</t>
  </si>
  <si>
    <t xml:space="preserve">Grocery shopping</t>
  </si>
  <si>
    <t xml:space="preserve">Social media</t>
  </si>
  <si>
    <t xml:space="preserve">3+ people</t>
  </si>
  <si>
    <t xml:space="preserve">Phone call</t>
  </si>
  <si>
    <t xml:space="preserve">2 people</t>
  </si>
  <si>
    <t xml:space="preserve">Walking</t>
  </si>
  <si>
    <t xml:space="preserve">Watching videos</t>
  </si>
  <si>
    <t xml:space="preserve">Stretching or Yoga</t>
  </si>
  <si>
    <t xml:space="preserve">Reading - Fun</t>
  </si>
  <si>
    <t xml:space="preserve">Transportation</t>
  </si>
  <si>
    <t xml:space="preserve">Info session</t>
  </si>
  <si>
    <t xml:space="preserve">Showering</t>
  </si>
  <si>
    <t xml:space="preserve">Paper work</t>
  </si>
  <si>
    <t xml:space="preserve">Age</t>
  </si>
  <si>
    <t xml:space="preserve">Heartrate threshold</t>
  </si>
  <si>
    <t xml:space="preserve">Maximum heart rate</t>
  </si>
  <si>
    <t xml:space="preserve">Quality</t>
  </si>
  <si>
    <t xml:space="preserve">Left desk</t>
  </si>
  <si>
    <t xml:space="preserve">Cat</t>
  </si>
  <si>
    <t xml:space="preserve">Snack</t>
  </si>
  <si>
    <t xml:space="preserve">Phone</t>
  </si>
  <si>
    <t xml:space="preserve">Games</t>
  </si>
  <si>
    <t xml:space="preserve">Youtube</t>
  </si>
  <si>
    <t xml:space="preserve">Kept working</t>
  </si>
  <si>
    <t xml:space="preserve">Chatting</t>
  </si>
  <si>
    <t xml:space="preserve">Creative</t>
  </si>
  <si>
    <t xml:space="preserve">Self care</t>
  </si>
  <si>
    <t xml:space="preserve">Chores</t>
  </si>
  <si>
    <t xml:space="preserve">Left office</t>
  </si>
  <si>
    <t xml:space="preserve">left desk, phone, social media</t>
  </si>
  <si>
    <t xml:space="preserve">kept working, creative, social media, cat, snack</t>
  </si>
  <si>
    <t xml:space="preserve">left desk, cat, snack</t>
  </si>
  <si>
    <t xml:space="preserve">chat, cat, kept working, social media, self care</t>
  </si>
  <si>
    <t xml:space="preserve">social media, leave desk, cat, chat</t>
  </si>
  <si>
    <t xml:space="preserve">left desk, cat,</t>
  </si>
  <si>
    <t xml:space="preserve">left desk, phone, chat, internet</t>
  </si>
  <si>
    <t xml:space="preserve">chat, social media, snack</t>
  </si>
  <si>
    <t xml:space="preserve">kept working, chores</t>
  </si>
  <si>
    <t xml:space="preserve">kept working, phone, left desk</t>
  </si>
  <si>
    <t xml:space="preserve">kept working, left desk, phone</t>
  </si>
  <si>
    <t xml:space="preserve">left desk, chores</t>
  </si>
  <si>
    <t xml:space="preserve">kept working, snack, social media</t>
  </si>
  <si>
    <t xml:space="preserve">leave desk, cat, snack, phone, social media</t>
  </si>
  <si>
    <t xml:space="preserve">kept working, snack, cat, social media, phone</t>
  </si>
  <si>
    <t xml:space="preserve">snack, left desk, left office, cat</t>
  </si>
  <si>
    <t xml:space="preserve">snack, phone, left desk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</si>
</sst>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"/>
    <numFmt numFmtId="166" formatCode="mmmm\ d&quot;, &quot;yyyy"/>
    <numFmt numFmtId="167" formatCode="mmmm\ d&quot;, &quot;yyyy"/>
    <numFmt numFmtId="168" formatCode="General"/>
    <numFmt numFmtId="169" formatCode="hh:mm"/>
    <numFmt numFmtId="170" formatCode="yyyy/mm/dd"/>
    <numFmt numFmtId="171" formatCode="0%"/>
  </numFmts>
  <fonts count="9">
    <font>
      <sz val="10"/>
      <color rgb="FF000000"/>
      <name val="Verdana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Verdana"/>
      <family val="0"/>
      <charset val="1"/>
    </font>
    <font>
      <b val="true"/>
      <sz val="11"/>
      <color rgb="FF000000"/>
      <name val="Verdana"/>
      <family val="0"/>
      <charset val="1"/>
    </font>
    <font>
      <sz val="11"/>
      <color theme="1"/>
      <name val="Verdana"/>
      <family val="0"/>
      <charset val="1"/>
    </font>
    <font>
      <b val="true"/>
      <sz val="11"/>
      <color rgb="FF666666"/>
      <name val="Verdana"/>
      <family val="0"/>
      <charset val="1"/>
    </font>
    <font>
      <sz val="11"/>
      <color rgb="FF000000"/>
      <name val="Inconsolat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ill>
        <patternFill>
          <bgColor rgb="FFB7E1CD"/>
        </patternFill>
      </fill>
    </dxf>
    <dxf>
      <fill>
        <patternFill>
          <bgColor rgb="FFF4C7C3"/>
        </patternFill>
      </fill>
    </dxf>
    <dxf>
      <font>
        <color rgb="FFFFFFFF"/>
      </font>
      <fill>
        <patternFill>
          <bgColor theme="4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1A1A1A"/>
          <bgColor rgb="FF000000"/>
        </patternFill>
      </fill>
    </dxf>
    <dxf>
      <fill>
        <patternFill patternType="solid">
          <fgColor rgb="FF666666"/>
          <bgColor rgb="FF000000"/>
        </patternFill>
      </fill>
    </dxf>
    <dxf>
      <fill>
        <patternFill>
          <bgColor rgb="FFFCE8B2"/>
        </patternFill>
      </fill>
    </dxf>
    <dxf>
      <fill>
        <patternFill>
          <bgColor rgb="FFF9CB9C"/>
        </patternFill>
      </fill>
    </dxf>
    <dxf>
      <fill>
        <patternFill>
          <bgColor rgb="FFC9DAF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4C7C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CE8B2"/>
      <rgbColor rgb="FF99CCFF"/>
      <rgbColor rgb="FFFF99CC"/>
      <rgbColor rgb="FFCC99FF"/>
      <rgbColor rgb="FFF9CB9C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 pitchFamily="0" charset="1"/>
        <a:ea typeface="Verdana" pitchFamily="0" charset="1"/>
        <a:cs typeface="Verdana" pitchFamily="0" charset="1"/>
      </a:majorFont>
      <a:minorFont>
        <a:latin typeface="Verdana" pitchFamily="0" charset="1"/>
        <a:ea typeface="Verdana" pitchFamily="0" charset="1"/>
        <a:cs typeface="Verdana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3" activeCellId="0" sqref="B3"/>
    </sheetView>
  </sheetViews>
  <sheetFormatPr defaultColWidth="11.22265625" defaultRowHeight="15.75" zeroHeight="false" outlineLevelRow="0" outlineLevelCol="0"/>
  <cols>
    <col collapsed="false" customWidth="true" hidden="false" outlineLevel="0" max="1" min="1" style="0" width="15.44"/>
    <col collapsed="false" customWidth="false" hidden="true" outlineLevel="0" max="5" min="4" style="0" width="11.22"/>
  </cols>
  <sheetData>
    <row r="1" customFormat="false" ht="15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customFormat="false" ht="15.75" hidden="false" customHeight="false" outlineLevel="0" collapsed="false">
      <c r="A2" s="4" t="n">
        <v>46082</v>
      </c>
      <c r="B2" s="5" t="n">
        <v>5</v>
      </c>
      <c r="C2" s="5" t="n">
        <v>3</v>
      </c>
      <c r="D2" s="6" t="n">
        <f aca="false">F2-G2</f>
        <v>8.333333333</v>
      </c>
      <c r="E2" s="5" t="n">
        <f aca="false">IF(B2&lt;5, 1.5, 2)</f>
        <v>2</v>
      </c>
      <c r="F2" s="6" t="n">
        <f aca="false">IF(B2&gt;0, ((AVERAGE($B2)) * E2), 0)</f>
        <v>10</v>
      </c>
      <c r="G2" s="6" t="n">
        <f aca="false">SUMIF(Active!$A$2:$A245, A2, Active!$M$2:$M245)</f>
        <v>1.666666667</v>
      </c>
    </row>
    <row r="3" customFormat="false" ht="15.75" hidden="false" customHeight="false" outlineLevel="0" collapsed="false">
      <c r="A3" s="4" t="n">
        <v>46083</v>
      </c>
      <c r="D3" s="6" t="n">
        <f aca="false">F3-G3</f>
        <v>0</v>
      </c>
      <c r="E3" s="5" t="n">
        <f aca="false">IF(B3&lt;5, 1.5, 2)</f>
        <v>1.5</v>
      </c>
      <c r="F3" s="6" t="n">
        <f aca="false">IF(B3&gt;0, ((AVERAGE($B3,C2)) * E3 + (D2/2)), 0)</f>
        <v>0</v>
      </c>
      <c r="G3" s="6" t="n">
        <f aca="false">SUMIF(Active!$A$2:$A245, A3, Active!$M$2:$M245)</f>
        <v>0</v>
      </c>
    </row>
    <row r="4" customFormat="false" ht="15.75" hidden="false" customHeight="false" outlineLevel="0" collapsed="false">
      <c r="A4" s="4" t="n">
        <v>46084</v>
      </c>
      <c r="D4" s="6" t="n">
        <f aca="false">F4-G4</f>
        <v>0</v>
      </c>
      <c r="E4" s="5" t="n">
        <f aca="false">IF(B4&lt;5, 1.5, 2)</f>
        <v>1.5</v>
      </c>
      <c r="F4" s="6" t="n">
        <f aca="false">IF(B4&gt;0, ((AVERAGE($B4,C3,C2)) * E4 + (D3/2)), 0)</f>
        <v>0</v>
      </c>
      <c r="G4" s="6" t="n">
        <f aca="false">SUMIF(Active!$A$2:$A245, A4, Active!$M$2:$M245)</f>
        <v>0</v>
      </c>
    </row>
    <row r="5" customFormat="false" ht="15.75" hidden="false" customHeight="false" outlineLevel="0" collapsed="false">
      <c r="A5" s="4" t="n">
        <v>46085</v>
      </c>
      <c r="D5" s="6" t="n">
        <f aca="false">F5-G5</f>
        <v>0</v>
      </c>
      <c r="E5" s="5" t="n">
        <f aca="false">IF(B5&lt;5, 1.5, 2)</f>
        <v>1.5</v>
      </c>
      <c r="F5" s="6" t="n">
        <f aca="false">IF(B5&gt;0, ((AVERAGE($B5,C4,C3)) * E5 + (D4/2)), 0)</f>
        <v>0</v>
      </c>
      <c r="G5" s="6" t="n">
        <f aca="false">SUMIF(Active!$A$2:$A245, A5, Active!$M$2:$M245)</f>
        <v>0</v>
      </c>
    </row>
    <row r="6" customFormat="false" ht="15.75" hidden="false" customHeight="false" outlineLevel="0" collapsed="false">
      <c r="A6" s="4" t="n">
        <v>46086</v>
      </c>
      <c r="D6" s="6" t="n">
        <f aca="false">F6-G6</f>
        <v>0</v>
      </c>
      <c r="E6" s="5" t="n">
        <f aca="false">IF(B6&lt;5, 1.5, 2)</f>
        <v>1.5</v>
      </c>
      <c r="F6" s="6" t="n">
        <f aca="false">IF(B6&gt;0, ((AVERAGE($B6,C5,C4)) * E6 + (D5/2)), 0)</f>
        <v>0</v>
      </c>
      <c r="G6" s="6" t="n">
        <f aca="false">SUMIF(Active!$A$2:$A245, A6, Active!$M$2:$M245)</f>
        <v>0</v>
      </c>
    </row>
    <row r="7" customFormat="false" ht="15.75" hidden="false" customHeight="false" outlineLevel="0" collapsed="false">
      <c r="A7" s="4" t="n">
        <v>46087</v>
      </c>
      <c r="D7" s="6" t="n">
        <f aca="false">F7-G7</f>
        <v>0</v>
      </c>
      <c r="E7" s="5" t="n">
        <f aca="false">IF(B7&lt;5, 1.5, 2)</f>
        <v>1.5</v>
      </c>
      <c r="F7" s="6" t="n">
        <f aca="false">IF(B7&gt;0, ((AVERAGE($B7,C6,C5)) * E7 + (D6/2)), 0)</f>
        <v>0</v>
      </c>
      <c r="G7" s="6" t="n">
        <f aca="false">SUMIF(Active!$A$2:$A245, A7, Active!$M$2:$M245)</f>
        <v>0</v>
      </c>
    </row>
    <row r="8" customFormat="false" ht="15.75" hidden="false" customHeight="false" outlineLevel="0" collapsed="false">
      <c r="A8" s="4" t="n">
        <v>46088</v>
      </c>
      <c r="D8" s="6" t="n">
        <f aca="false">F8-G8</f>
        <v>0</v>
      </c>
      <c r="E8" s="5" t="n">
        <f aca="false">IF(B8&lt;5, 1.5, 2)</f>
        <v>1.5</v>
      </c>
      <c r="F8" s="6" t="n">
        <f aca="false">IF(B8&gt;0, ((AVERAGE($B8,C7,C6)) * E8 + (D7/2)), 0)</f>
        <v>0</v>
      </c>
      <c r="G8" s="6" t="n">
        <f aca="false">SUMIF(Active!$A$2:$A245, A8, Active!$M$2:$M245)</f>
        <v>0</v>
      </c>
    </row>
    <row r="9" customFormat="false" ht="15.75" hidden="false" customHeight="false" outlineLevel="0" collapsed="false">
      <c r="A9" s="4" t="n">
        <v>46089</v>
      </c>
      <c r="D9" s="6" t="n">
        <f aca="false">F9-G9</f>
        <v>0</v>
      </c>
      <c r="E9" s="5" t="n">
        <f aca="false">IF(B9&lt;5, 1.5, 2)</f>
        <v>1.5</v>
      </c>
      <c r="F9" s="6" t="n">
        <f aca="false">IF(B9&gt;0, ((AVERAGE($B9,C8,C7)) * E9 + (D8/2)), 0)</f>
        <v>0</v>
      </c>
      <c r="G9" s="6" t="n">
        <f aca="false">SUMIF(Active!$A$2:$A245, A9, Active!$M$2:$M245)</f>
        <v>0</v>
      </c>
    </row>
    <row r="10" customFormat="false" ht="15.75" hidden="false" customHeight="false" outlineLevel="0" collapsed="false">
      <c r="A10" s="4" t="n">
        <v>46090</v>
      </c>
      <c r="D10" s="6" t="n">
        <f aca="false">F10-G10</f>
        <v>0</v>
      </c>
      <c r="E10" s="5" t="n">
        <f aca="false">IF(B10&lt;5, 1.5, 2)</f>
        <v>1.5</v>
      </c>
      <c r="F10" s="6" t="n">
        <f aca="false">IF(B10&gt;0, ((AVERAGE($B10,C9,C8)) * E10 + (D9/2)), 0)</f>
        <v>0</v>
      </c>
      <c r="G10" s="6" t="n">
        <f aca="false">SUMIF(Active!$A$2:$A245, A10, Active!$M$2:$M245)</f>
        <v>0</v>
      </c>
    </row>
    <row r="11" customFormat="false" ht="15.75" hidden="false" customHeight="false" outlineLevel="0" collapsed="false">
      <c r="A11" s="4" t="n">
        <v>46091</v>
      </c>
      <c r="D11" s="6" t="n">
        <f aca="false">F11-G11</f>
        <v>0</v>
      </c>
      <c r="E11" s="5" t="n">
        <f aca="false">IF(B11&lt;5, 1.5, 2)</f>
        <v>1.5</v>
      </c>
      <c r="F11" s="6" t="n">
        <f aca="false">IF(B11&gt;0, ((AVERAGE($B11,C10,C9)) * E11 + (D10/2)), 0)</f>
        <v>0</v>
      </c>
      <c r="G11" s="6" t="n">
        <f aca="false">SUMIF(Active!$A$2:$A245, A11, Active!$M$2:$M245)</f>
        <v>0</v>
      </c>
    </row>
    <row r="12" customFormat="false" ht="15.75" hidden="false" customHeight="false" outlineLevel="0" collapsed="false">
      <c r="A12" s="4" t="n">
        <v>46092</v>
      </c>
      <c r="D12" s="6" t="n">
        <f aca="false">F12-G12</f>
        <v>0</v>
      </c>
      <c r="E12" s="5" t="n">
        <f aca="false">IF(B12&lt;5, 1.5, 2)</f>
        <v>1.5</v>
      </c>
      <c r="F12" s="6" t="n">
        <f aca="false">IF(B12&gt;0, ((AVERAGE($B12,C11,C10)) * E12 + (D11/2)), 0)</f>
        <v>0</v>
      </c>
      <c r="G12" s="6" t="n">
        <f aca="false">SUMIF(Active!$A$2:$A245, A12, Active!$M$2:$M245)</f>
        <v>0</v>
      </c>
    </row>
    <row r="13" customFormat="false" ht="15.75" hidden="false" customHeight="false" outlineLevel="0" collapsed="false">
      <c r="A13" s="4" t="n">
        <v>46093</v>
      </c>
      <c r="D13" s="6" t="n">
        <f aca="false">F13-G13</f>
        <v>0</v>
      </c>
      <c r="E13" s="5" t="n">
        <f aca="false">IF(B13&lt;5, 1.5, 2)</f>
        <v>1.5</v>
      </c>
      <c r="F13" s="6" t="n">
        <f aca="false">IF(B13&gt;0, ((AVERAGE($B13,C12,C11)) * E13 + (D12/2)), 0)</f>
        <v>0</v>
      </c>
      <c r="G13" s="6" t="n">
        <f aca="false">SUMIF(Active!$A$2:$A245, A13, Active!$M$2:$M245)</f>
        <v>0</v>
      </c>
    </row>
    <row r="14" customFormat="false" ht="15.75" hidden="false" customHeight="false" outlineLevel="0" collapsed="false">
      <c r="A14" s="4" t="n">
        <v>46094</v>
      </c>
      <c r="D14" s="6" t="n">
        <f aca="false">F14-G14</f>
        <v>0</v>
      </c>
      <c r="E14" s="5" t="n">
        <f aca="false">IF(B14&lt;5, 1.5, 2)</f>
        <v>1.5</v>
      </c>
      <c r="F14" s="6" t="n">
        <f aca="false">IF(B14&gt;0, ((AVERAGE($B14,C13,C12)) * E14 + (D13/2)), 0)</f>
        <v>0</v>
      </c>
      <c r="G14" s="6" t="n">
        <f aca="false">SUMIF(Active!$A$2:$A245, A14, Active!$M$2:$M245)</f>
        <v>0</v>
      </c>
    </row>
    <row r="15" customFormat="false" ht="15.75" hidden="false" customHeight="false" outlineLevel="0" collapsed="false">
      <c r="A15" s="4" t="n">
        <v>46095</v>
      </c>
      <c r="D15" s="6" t="n">
        <f aca="false">F15-G15</f>
        <v>0</v>
      </c>
      <c r="E15" s="5" t="n">
        <f aca="false">IF(B15&lt;5, 1.5, 2)</f>
        <v>1.5</v>
      </c>
      <c r="F15" s="6" t="n">
        <f aca="false">IF(B15&gt;0, ((AVERAGE($B15,C14,C13)) * E15 + (D14/2)), 0)</f>
        <v>0</v>
      </c>
      <c r="G15" s="6" t="n">
        <f aca="false">SUMIF(Active!$A$2:$A245, A15, Active!$M$2:$M245)</f>
        <v>0</v>
      </c>
    </row>
    <row r="16" customFormat="false" ht="15.75" hidden="false" customHeight="false" outlineLevel="0" collapsed="false">
      <c r="A16" s="4" t="n">
        <v>46096</v>
      </c>
      <c r="D16" s="6" t="n">
        <f aca="false">F16-G16</f>
        <v>0</v>
      </c>
      <c r="E16" s="5" t="n">
        <f aca="false">IF(B16&lt;5, 1.5, 2)</f>
        <v>1.5</v>
      </c>
      <c r="F16" s="6" t="n">
        <f aca="false">IF(B16&gt;0, ((AVERAGE($B16,C15,C14)) * E16 + (D15/2)), 0)</f>
        <v>0</v>
      </c>
      <c r="G16" s="6" t="n">
        <f aca="false">SUMIF(Active!$A$2:$A245, A16, Active!$M$2:$M245)</f>
        <v>0</v>
      </c>
    </row>
    <row r="17" customFormat="false" ht="15.75" hidden="false" customHeight="false" outlineLevel="0" collapsed="false">
      <c r="A17" s="4" t="n">
        <v>46097</v>
      </c>
      <c r="D17" s="6" t="n">
        <f aca="false">F17-G17</f>
        <v>0</v>
      </c>
      <c r="E17" s="5" t="n">
        <f aca="false">IF(B17&lt;5, 1.5, 2)</f>
        <v>1.5</v>
      </c>
      <c r="F17" s="6" t="n">
        <f aca="false">IF(B17&gt;0, ((AVERAGE($B17,C16,C15)) * E17 + (D16/2)), 0)</f>
        <v>0</v>
      </c>
      <c r="G17" s="6" t="n">
        <f aca="false">SUMIF(Active!$A$2:$A245, A17, Active!$M$2:$M245)</f>
        <v>0</v>
      </c>
    </row>
    <row r="18" customFormat="false" ht="15.75" hidden="false" customHeight="false" outlineLevel="0" collapsed="false">
      <c r="A18" s="4" t="n">
        <v>46098</v>
      </c>
      <c r="D18" s="6" t="n">
        <f aca="false">F18-G18</f>
        <v>0</v>
      </c>
      <c r="E18" s="5" t="n">
        <f aca="false">IF(B18&lt;5, 1.5, 2)</f>
        <v>1.5</v>
      </c>
      <c r="F18" s="6" t="n">
        <f aca="false">IF(B18&gt;0, ((AVERAGE($B18,C17,C16)) * E18 + (D17/2)), 0)</f>
        <v>0</v>
      </c>
      <c r="G18" s="6" t="n">
        <f aca="false">SUMIF(Active!$A$2:$A245, A18, Active!$M$2:$M245)</f>
        <v>0</v>
      </c>
    </row>
    <row r="19" customFormat="false" ht="15.75" hidden="false" customHeight="false" outlineLevel="0" collapsed="false">
      <c r="A19" s="4" t="n">
        <v>46099</v>
      </c>
      <c r="D19" s="6" t="n">
        <f aca="false">F19-G19</f>
        <v>0</v>
      </c>
      <c r="E19" s="5" t="n">
        <f aca="false">IF(B19&lt;5, 1.5, 2)</f>
        <v>1.5</v>
      </c>
      <c r="F19" s="6" t="n">
        <f aca="false">IF(B19&gt;0, ((AVERAGE($B19,C18,C17)) * E19 + (D18/2)), 0)</f>
        <v>0</v>
      </c>
      <c r="G19" s="6" t="n">
        <f aca="false">SUMIF(Active!$A$2:$A245, A19, Active!$M$2:$M245)</f>
        <v>0</v>
      </c>
    </row>
    <row r="20" customFormat="false" ht="15.75" hidden="false" customHeight="false" outlineLevel="0" collapsed="false">
      <c r="A20" s="4" t="n">
        <v>46100</v>
      </c>
      <c r="D20" s="6" t="n">
        <f aca="false">F20-G20</f>
        <v>0</v>
      </c>
      <c r="E20" s="5" t="n">
        <f aca="false">IF(B20&lt;5, 1.5, 2)</f>
        <v>1.5</v>
      </c>
      <c r="F20" s="6" t="n">
        <f aca="false">IF(B20&gt;0, ((AVERAGE($B20,C19,C18)) * E20 + (D19/2)), 0)</f>
        <v>0</v>
      </c>
      <c r="G20" s="6" t="n">
        <f aca="false">SUMIF(Active!$A$2:$A245, A20, Active!$M$2:$M245)</f>
        <v>0</v>
      </c>
    </row>
    <row r="21" customFormat="false" ht="15.75" hidden="false" customHeight="false" outlineLevel="0" collapsed="false">
      <c r="A21" s="4" t="n">
        <v>46101</v>
      </c>
      <c r="D21" s="6" t="n">
        <f aca="false">F21-G21</f>
        <v>0</v>
      </c>
      <c r="E21" s="5" t="n">
        <f aca="false">IF(B21&lt;5, 1.5, 2)</f>
        <v>1.5</v>
      </c>
      <c r="F21" s="6" t="n">
        <f aca="false">IF(B21&gt;0, ((AVERAGE($B21,C20,C19)) * E21 + (D20/2)), 0)</f>
        <v>0</v>
      </c>
      <c r="G21" s="6" t="n">
        <f aca="false">SUMIF(Active!$A$2:$A245, A21, Active!$M$2:$M245)</f>
        <v>0</v>
      </c>
    </row>
    <row r="22" customFormat="false" ht="15.75" hidden="false" customHeight="false" outlineLevel="0" collapsed="false">
      <c r="A22" s="4" t="n">
        <v>46102</v>
      </c>
      <c r="D22" s="6" t="n">
        <f aca="false">F22-G22</f>
        <v>0</v>
      </c>
      <c r="E22" s="5" t="n">
        <f aca="false">IF(B22&lt;5, 1.5, 2)</f>
        <v>1.5</v>
      </c>
      <c r="F22" s="6" t="n">
        <f aca="false">IF(B22&gt;0, ((AVERAGE($B22,C21,C20)) * E22 + (D21/2)), 0)</f>
        <v>0</v>
      </c>
      <c r="G22" s="6" t="n">
        <f aca="false">SUMIF(Active!$A$2:$A245, A22, Active!$M$2:$M245)</f>
        <v>0</v>
      </c>
    </row>
    <row r="23" customFormat="false" ht="15.75" hidden="false" customHeight="false" outlineLevel="0" collapsed="false">
      <c r="A23" s="4" t="n">
        <v>46103</v>
      </c>
      <c r="D23" s="6" t="n">
        <f aca="false">F23-G23</f>
        <v>0</v>
      </c>
      <c r="E23" s="5" t="n">
        <f aca="false">IF(B23&lt;5, 1.5, 2)</f>
        <v>1.5</v>
      </c>
      <c r="F23" s="6" t="n">
        <f aca="false">IF(B23&gt;0, ((AVERAGE($B23,C22,C21)) * E23 + (D22/2)), 0)</f>
        <v>0</v>
      </c>
      <c r="G23" s="6" t="n">
        <f aca="false">SUMIF(Active!$A$2:$A245, A23, Active!$M$2:$M245)</f>
        <v>0</v>
      </c>
    </row>
    <row r="24" customFormat="false" ht="15.75" hidden="false" customHeight="false" outlineLevel="0" collapsed="false">
      <c r="A24" s="4" t="n">
        <v>46104</v>
      </c>
      <c r="D24" s="6" t="n">
        <f aca="false">F24-G24</f>
        <v>0</v>
      </c>
      <c r="E24" s="5" t="n">
        <f aca="false">IF(B24&lt;5, 1.5, 2)</f>
        <v>1.5</v>
      </c>
      <c r="F24" s="6" t="n">
        <f aca="false">IF(B24&gt;0, ((AVERAGE($B24,C23,C22)) * E24 + (D23/2)), 0)</f>
        <v>0</v>
      </c>
      <c r="G24" s="6" t="n">
        <f aca="false">SUMIF(Active!$A$2:$A245, A24, Active!$M$2:$M245)</f>
        <v>0</v>
      </c>
    </row>
    <row r="25" customFormat="false" ht="15.75" hidden="false" customHeight="false" outlineLevel="0" collapsed="false">
      <c r="A25" s="4" t="n">
        <v>46105</v>
      </c>
      <c r="D25" s="6" t="n">
        <f aca="false">F25-G25</f>
        <v>0</v>
      </c>
      <c r="E25" s="5" t="n">
        <f aca="false">IF(B25&lt;5, 1.5, 2)</f>
        <v>1.5</v>
      </c>
      <c r="F25" s="6" t="n">
        <f aca="false">IF(B25&gt;0, ((AVERAGE($B25,C24,C23)) * E25 + (D24/2)), 0)</f>
        <v>0</v>
      </c>
      <c r="G25" s="6" t="n">
        <f aca="false">SUMIF(Active!$A$2:$A245, A25, Active!$M$2:$M245)</f>
        <v>0</v>
      </c>
    </row>
    <row r="26" customFormat="false" ht="15.75" hidden="false" customHeight="false" outlineLevel="0" collapsed="false">
      <c r="A26" s="4" t="n">
        <v>46106</v>
      </c>
      <c r="D26" s="6" t="n">
        <f aca="false">F26-G26</f>
        <v>0</v>
      </c>
      <c r="E26" s="5" t="n">
        <f aca="false">IF(B26&lt;5, 1.5, 2)</f>
        <v>1.5</v>
      </c>
      <c r="F26" s="6" t="n">
        <f aca="false">IF(B26&gt;0, ((AVERAGE($B26,C25,C24)) * E26 + (D25/2)), 0)</f>
        <v>0</v>
      </c>
      <c r="G26" s="6" t="n">
        <f aca="false">SUMIF(Active!$A$2:$A245, A26, Active!$M$2:$M245)</f>
        <v>0</v>
      </c>
    </row>
    <row r="27" customFormat="false" ht="15.75" hidden="false" customHeight="false" outlineLevel="0" collapsed="false">
      <c r="A27" s="4" t="n">
        <v>46107</v>
      </c>
      <c r="D27" s="6" t="n">
        <f aca="false">F27-G27</f>
        <v>0</v>
      </c>
      <c r="E27" s="5" t="n">
        <f aca="false">IF(B27&lt;5, 1.5, 2)</f>
        <v>1.5</v>
      </c>
      <c r="F27" s="6" t="n">
        <f aca="false">IF(B27&gt;0, ((AVERAGE($B27,C26,C25)) * E27 + (D26/2)), 0)</f>
        <v>0</v>
      </c>
      <c r="G27" s="6" t="n">
        <f aca="false">SUMIF(Active!$A$2:$A245, A27, Active!$M$2:$M245)</f>
        <v>0</v>
      </c>
    </row>
    <row r="28" customFormat="false" ht="15.75" hidden="false" customHeight="false" outlineLevel="0" collapsed="false">
      <c r="A28" s="4" t="n">
        <v>46108</v>
      </c>
      <c r="D28" s="6" t="n">
        <f aca="false">F28-G28</f>
        <v>0</v>
      </c>
      <c r="E28" s="5" t="n">
        <f aca="false">IF(B28&lt;5, 1.5, 2)</f>
        <v>1.5</v>
      </c>
      <c r="F28" s="6" t="n">
        <f aca="false">IF(B28&gt;0, ((AVERAGE($B28,C27,C26)) * E28 + (D27/2)), 0)</f>
        <v>0</v>
      </c>
      <c r="G28" s="6" t="n">
        <f aca="false">SUMIF(Active!$A$2:$A245, A28, Active!$M$2:$M245)</f>
        <v>0</v>
      </c>
    </row>
    <row r="29" customFormat="false" ht="15.75" hidden="false" customHeight="false" outlineLevel="0" collapsed="false">
      <c r="A29" s="4" t="n">
        <v>46109</v>
      </c>
      <c r="D29" s="6" t="n">
        <f aca="false">F29-G29</f>
        <v>0</v>
      </c>
      <c r="E29" s="5" t="n">
        <f aca="false">IF(B29&lt;5, 1.5, 2)</f>
        <v>1.5</v>
      </c>
      <c r="F29" s="6" t="n">
        <f aca="false">IF(B29&gt;0, ((AVERAGE($B29,C28,C27)) * E29 + (D28/2)), 0)</f>
        <v>0</v>
      </c>
      <c r="G29" s="6" t="n">
        <f aca="false">SUMIF(Active!$A$2:$A245, A29, Active!$M$2:$M245)</f>
        <v>0</v>
      </c>
    </row>
    <row r="30" customFormat="false" ht="15.75" hidden="false" customHeight="false" outlineLevel="0" collapsed="false">
      <c r="F30" s="6"/>
      <c r="G30" s="6"/>
    </row>
    <row r="31" customFormat="false" ht="15.75" hidden="false" customHeight="false" outlineLevel="0" collapsed="false">
      <c r="F31" s="6"/>
      <c r="G31" s="6"/>
    </row>
    <row r="32" customFormat="false" ht="15.75" hidden="false" customHeight="false" outlineLevel="0" collapsed="false">
      <c r="F32" s="6"/>
      <c r="G32" s="6"/>
    </row>
    <row r="33" customFormat="false" ht="15.75" hidden="false" customHeight="false" outlineLevel="0" collapsed="false">
      <c r="F33" s="6"/>
      <c r="G33" s="6"/>
    </row>
    <row r="34" customFormat="false" ht="15.75" hidden="false" customHeight="false" outlineLevel="0" collapsed="false">
      <c r="F34" s="6"/>
      <c r="G34" s="6"/>
    </row>
    <row r="35" customFormat="false" ht="15.75" hidden="false" customHeight="false" outlineLevel="0" collapsed="false">
      <c r="F35" s="6"/>
      <c r="G35" s="6"/>
    </row>
    <row r="36" customFormat="false" ht="15.75" hidden="false" customHeight="false" outlineLevel="0" collapsed="false">
      <c r="F36" s="6"/>
      <c r="G36" s="6"/>
    </row>
    <row r="37" customFormat="false" ht="15.75" hidden="false" customHeight="false" outlineLevel="0" collapsed="false">
      <c r="F37" s="6"/>
      <c r="G37" s="6"/>
    </row>
    <row r="38" customFormat="false" ht="15.75" hidden="false" customHeight="false" outlineLevel="0" collapsed="false">
      <c r="F38" s="6"/>
      <c r="G38" s="6"/>
    </row>
    <row r="39" customFormat="false" ht="15.75" hidden="false" customHeight="false" outlineLevel="0" collapsed="false">
      <c r="F39" s="6"/>
      <c r="G39" s="6"/>
    </row>
    <row r="40" customFormat="false" ht="15.75" hidden="false" customHeight="false" outlineLevel="0" collapsed="false">
      <c r="F40" s="6"/>
      <c r="G40" s="6"/>
    </row>
    <row r="41" customFormat="false" ht="15.75" hidden="false" customHeight="false" outlineLevel="0" collapsed="false">
      <c r="F41" s="6"/>
      <c r="G41" s="6"/>
    </row>
    <row r="42" customFormat="false" ht="15.75" hidden="false" customHeight="false" outlineLevel="0" collapsed="false">
      <c r="F42" s="6"/>
      <c r="G42" s="6"/>
    </row>
    <row r="43" customFormat="false" ht="15.75" hidden="false" customHeight="false" outlineLevel="0" collapsed="false">
      <c r="F43" s="6"/>
      <c r="G43" s="6"/>
    </row>
    <row r="44" customFormat="false" ht="15.75" hidden="false" customHeight="false" outlineLevel="0" collapsed="false">
      <c r="F44" s="6"/>
      <c r="G44" s="6"/>
    </row>
    <row r="45" customFormat="false" ht="15.75" hidden="false" customHeight="false" outlineLevel="0" collapsed="false">
      <c r="F45" s="6"/>
      <c r="G45" s="6"/>
    </row>
    <row r="46" customFormat="false" ht="15.75" hidden="false" customHeight="false" outlineLevel="0" collapsed="false">
      <c r="F46" s="6"/>
      <c r="G46" s="6"/>
    </row>
    <row r="47" customFormat="false" ht="15.75" hidden="false" customHeight="false" outlineLevel="0" collapsed="false">
      <c r="F47" s="6"/>
      <c r="G47" s="6"/>
    </row>
    <row r="48" customFormat="false" ht="15.75" hidden="false" customHeight="false" outlineLevel="0" collapsed="false">
      <c r="F48" s="6"/>
      <c r="G48" s="6"/>
    </row>
    <row r="49" customFormat="false" ht="15.75" hidden="false" customHeight="false" outlineLevel="0" collapsed="false">
      <c r="F49" s="6"/>
      <c r="G49" s="6"/>
    </row>
    <row r="50" customFormat="false" ht="15.75" hidden="false" customHeight="false" outlineLevel="0" collapsed="false">
      <c r="F50" s="6"/>
      <c r="G50" s="6"/>
    </row>
    <row r="51" customFormat="false" ht="15.75" hidden="false" customHeight="false" outlineLevel="0" collapsed="false">
      <c r="F51" s="6"/>
      <c r="G51" s="6"/>
    </row>
    <row r="52" customFormat="false" ht="15.75" hidden="false" customHeight="false" outlineLevel="0" collapsed="false">
      <c r="F52" s="6"/>
      <c r="G52" s="6"/>
    </row>
    <row r="53" customFormat="false" ht="15.75" hidden="false" customHeight="false" outlineLevel="0" collapsed="false">
      <c r="F53" s="6"/>
      <c r="G53" s="6"/>
    </row>
    <row r="54" customFormat="false" ht="15.75" hidden="false" customHeight="false" outlineLevel="0" collapsed="false">
      <c r="F54" s="6"/>
      <c r="G54" s="6"/>
    </row>
    <row r="55" customFormat="false" ht="15.75" hidden="false" customHeight="false" outlineLevel="0" collapsed="false">
      <c r="F55" s="6"/>
      <c r="G55" s="6"/>
    </row>
    <row r="56" customFormat="false" ht="15.75" hidden="false" customHeight="false" outlineLevel="0" collapsed="false">
      <c r="F56" s="6"/>
      <c r="G56" s="6"/>
    </row>
    <row r="57" customFormat="false" ht="15.75" hidden="false" customHeight="false" outlineLevel="0" collapsed="false">
      <c r="F57" s="6"/>
      <c r="G57" s="6"/>
    </row>
    <row r="58" customFormat="false" ht="15.75" hidden="false" customHeight="false" outlineLevel="0" collapsed="false">
      <c r="F58" s="6"/>
      <c r="G58" s="6"/>
    </row>
    <row r="59" customFormat="false" ht="15.75" hidden="false" customHeight="false" outlineLevel="0" collapsed="false">
      <c r="F59" s="6"/>
      <c r="G59" s="6"/>
    </row>
    <row r="60" customFormat="false" ht="15.75" hidden="false" customHeight="false" outlineLevel="0" collapsed="false">
      <c r="F60" s="6"/>
      <c r="G60" s="6"/>
    </row>
    <row r="61" customFormat="false" ht="15.75" hidden="false" customHeight="false" outlineLevel="0" collapsed="false">
      <c r="F61" s="6"/>
      <c r="G61" s="6"/>
    </row>
    <row r="62" customFormat="false" ht="15.75" hidden="false" customHeight="false" outlineLevel="0" collapsed="false">
      <c r="F62" s="6"/>
      <c r="G62" s="6"/>
    </row>
    <row r="63" customFormat="false" ht="15.75" hidden="false" customHeight="false" outlineLevel="0" collapsed="false">
      <c r="F63" s="6"/>
      <c r="G63" s="6"/>
    </row>
    <row r="64" customFormat="false" ht="15.75" hidden="false" customHeight="false" outlineLevel="0" collapsed="false">
      <c r="F64" s="6"/>
      <c r="G64" s="6"/>
    </row>
    <row r="65" customFormat="false" ht="15.75" hidden="false" customHeight="false" outlineLevel="0" collapsed="false">
      <c r="F65" s="6"/>
      <c r="G65" s="6"/>
    </row>
    <row r="66" customFormat="false" ht="15.75" hidden="false" customHeight="false" outlineLevel="0" collapsed="false">
      <c r="F66" s="6"/>
      <c r="G66" s="6"/>
    </row>
    <row r="67" customFormat="false" ht="15.75" hidden="false" customHeight="false" outlineLevel="0" collapsed="false">
      <c r="F67" s="6"/>
      <c r="G67" s="6"/>
    </row>
    <row r="68" customFormat="false" ht="15.75" hidden="false" customHeight="false" outlineLevel="0" collapsed="false">
      <c r="F68" s="6"/>
      <c r="G68" s="6"/>
    </row>
    <row r="69" customFormat="false" ht="15.75" hidden="false" customHeight="false" outlineLevel="0" collapsed="false">
      <c r="F69" s="6"/>
      <c r="G69" s="6"/>
    </row>
    <row r="70" customFormat="false" ht="15.75" hidden="false" customHeight="false" outlineLevel="0" collapsed="false">
      <c r="F70" s="6"/>
      <c r="G70" s="6"/>
    </row>
    <row r="71" customFormat="false" ht="15.75" hidden="false" customHeight="false" outlineLevel="0" collapsed="false">
      <c r="F71" s="6"/>
      <c r="G71" s="6"/>
    </row>
    <row r="72" customFormat="false" ht="15.75" hidden="false" customHeight="false" outlineLevel="0" collapsed="false">
      <c r="F72" s="6"/>
      <c r="G72" s="6"/>
    </row>
    <row r="73" customFormat="false" ht="15.75" hidden="false" customHeight="false" outlineLevel="0" collapsed="false">
      <c r="F73" s="6"/>
      <c r="G73" s="6"/>
    </row>
    <row r="74" customFormat="false" ht="15.75" hidden="false" customHeight="false" outlineLevel="0" collapsed="false">
      <c r="F74" s="6"/>
      <c r="G74" s="6"/>
    </row>
    <row r="75" customFormat="false" ht="15.75" hidden="false" customHeight="false" outlineLevel="0" collapsed="false">
      <c r="F75" s="6"/>
      <c r="G75" s="6"/>
    </row>
    <row r="76" customFormat="false" ht="15.75" hidden="false" customHeight="false" outlineLevel="0" collapsed="false">
      <c r="F76" s="6"/>
      <c r="G76" s="6"/>
    </row>
    <row r="77" customFormat="false" ht="15.75" hidden="false" customHeight="false" outlineLevel="0" collapsed="false">
      <c r="F77" s="6"/>
      <c r="G77" s="6"/>
    </row>
    <row r="78" customFormat="false" ht="15.75" hidden="false" customHeight="false" outlineLevel="0" collapsed="false">
      <c r="F78" s="6"/>
      <c r="G78" s="6"/>
    </row>
    <row r="79" customFormat="false" ht="15.75" hidden="false" customHeight="false" outlineLevel="0" collapsed="false">
      <c r="F79" s="6"/>
      <c r="G79" s="6"/>
    </row>
    <row r="80" customFormat="false" ht="15.75" hidden="false" customHeight="false" outlineLevel="0" collapsed="false">
      <c r="F80" s="6"/>
      <c r="G80" s="6"/>
    </row>
    <row r="81" customFormat="false" ht="15.75" hidden="false" customHeight="false" outlineLevel="0" collapsed="false">
      <c r="F81" s="6"/>
      <c r="G81" s="6"/>
    </row>
    <row r="82" customFormat="false" ht="15.75" hidden="false" customHeight="false" outlineLevel="0" collapsed="false">
      <c r="F82" s="6"/>
      <c r="G82" s="6"/>
    </row>
    <row r="83" customFormat="false" ht="15.75" hidden="false" customHeight="false" outlineLevel="0" collapsed="false">
      <c r="F83" s="6"/>
      <c r="G83" s="6"/>
    </row>
    <row r="84" customFormat="false" ht="15.75" hidden="false" customHeight="false" outlineLevel="0" collapsed="false">
      <c r="F84" s="6"/>
      <c r="G84" s="6"/>
    </row>
    <row r="85" customFormat="false" ht="15.75" hidden="false" customHeight="false" outlineLevel="0" collapsed="false">
      <c r="F85" s="6"/>
      <c r="G85" s="6"/>
    </row>
    <row r="86" customFormat="false" ht="15.75" hidden="false" customHeight="false" outlineLevel="0" collapsed="false">
      <c r="F86" s="6"/>
      <c r="G86" s="6"/>
    </row>
    <row r="87" customFormat="false" ht="15.75" hidden="false" customHeight="false" outlineLevel="0" collapsed="false">
      <c r="F87" s="6"/>
      <c r="G87" s="6"/>
    </row>
    <row r="88" customFormat="false" ht="15.75" hidden="false" customHeight="false" outlineLevel="0" collapsed="false">
      <c r="F88" s="6"/>
      <c r="G88" s="6"/>
    </row>
    <row r="89" customFormat="false" ht="15.75" hidden="false" customHeight="false" outlineLevel="0" collapsed="false">
      <c r="F89" s="6"/>
      <c r="G89" s="6"/>
    </row>
    <row r="90" customFormat="false" ht="15.75" hidden="false" customHeight="false" outlineLevel="0" collapsed="false">
      <c r="F90" s="6"/>
      <c r="G90" s="6"/>
    </row>
    <row r="91" customFormat="false" ht="15.75" hidden="false" customHeight="false" outlineLevel="0" collapsed="false">
      <c r="F91" s="6"/>
      <c r="G91" s="6"/>
    </row>
    <row r="92" customFormat="false" ht="15.75" hidden="false" customHeight="false" outlineLevel="0" collapsed="false">
      <c r="F92" s="6"/>
      <c r="G92" s="6"/>
    </row>
    <row r="93" customFormat="false" ht="15.75" hidden="false" customHeight="false" outlineLevel="0" collapsed="false">
      <c r="F93" s="6"/>
      <c r="G93" s="6"/>
    </row>
    <row r="94" customFormat="false" ht="15.75" hidden="false" customHeight="false" outlineLevel="0" collapsed="false">
      <c r="F94" s="6"/>
      <c r="G94" s="6"/>
    </row>
    <row r="95" customFormat="false" ht="15.75" hidden="false" customHeight="false" outlineLevel="0" collapsed="false">
      <c r="F95" s="6"/>
      <c r="G95" s="6"/>
    </row>
    <row r="96" customFormat="false" ht="15.75" hidden="false" customHeight="false" outlineLevel="0" collapsed="false">
      <c r="F96" s="6"/>
      <c r="G96" s="6"/>
    </row>
    <row r="97" customFormat="false" ht="15.75" hidden="false" customHeight="false" outlineLevel="0" collapsed="false">
      <c r="F97" s="6"/>
      <c r="G97" s="6"/>
    </row>
    <row r="98" customFormat="false" ht="15.75" hidden="false" customHeight="false" outlineLevel="0" collapsed="false">
      <c r="F98" s="6"/>
      <c r="G98" s="6"/>
    </row>
    <row r="99" customFormat="false" ht="15.75" hidden="false" customHeight="false" outlineLevel="0" collapsed="false">
      <c r="F99" s="6"/>
      <c r="G99" s="6"/>
    </row>
    <row r="100" customFormat="false" ht="15.75" hidden="false" customHeight="false" outlineLevel="0" collapsed="false">
      <c r="F100" s="6"/>
      <c r="G100" s="6"/>
    </row>
    <row r="101" customFormat="false" ht="15.75" hidden="false" customHeight="false" outlineLevel="0" collapsed="false">
      <c r="F101" s="6"/>
      <c r="G101" s="6"/>
    </row>
    <row r="102" customFormat="false" ht="15.75" hidden="false" customHeight="false" outlineLevel="0" collapsed="false">
      <c r="F102" s="6"/>
      <c r="G102" s="6"/>
    </row>
    <row r="103" customFormat="false" ht="15.75" hidden="false" customHeight="false" outlineLevel="0" collapsed="false">
      <c r="F103" s="6"/>
      <c r="G103" s="6"/>
    </row>
    <row r="104" customFormat="false" ht="15.75" hidden="false" customHeight="false" outlineLevel="0" collapsed="false">
      <c r="F104" s="6"/>
      <c r="G104" s="6"/>
    </row>
    <row r="105" customFormat="false" ht="15.75" hidden="false" customHeight="false" outlineLevel="0" collapsed="false">
      <c r="F105" s="6"/>
      <c r="G105" s="6"/>
    </row>
    <row r="106" customFormat="false" ht="15.75" hidden="false" customHeight="false" outlineLevel="0" collapsed="false">
      <c r="F106" s="6"/>
      <c r="G106" s="6"/>
    </row>
    <row r="107" customFormat="false" ht="15.75" hidden="false" customHeight="false" outlineLevel="0" collapsed="false">
      <c r="F107" s="6"/>
      <c r="G107" s="6"/>
    </row>
    <row r="108" customFormat="false" ht="15.75" hidden="false" customHeight="false" outlineLevel="0" collapsed="false">
      <c r="F108" s="6"/>
      <c r="G108" s="6"/>
    </row>
    <row r="109" customFormat="false" ht="15.75" hidden="false" customHeight="false" outlineLevel="0" collapsed="false">
      <c r="F109" s="6"/>
      <c r="G109" s="6"/>
    </row>
    <row r="110" customFormat="false" ht="15.75" hidden="false" customHeight="false" outlineLevel="0" collapsed="false">
      <c r="F110" s="6"/>
      <c r="G110" s="6"/>
    </row>
    <row r="111" customFormat="false" ht="15.75" hidden="false" customHeight="false" outlineLevel="0" collapsed="false">
      <c r="F111" s="6"/>
      <c r="G111" s="6"/>
    </row>
    <row r="112" customFormat="false" ht="15.75" hidden="false" customHeight="false" outlineLevel="0" collapsed="false">
      <c r="F112" s="6"/>
      <c r="G112" s="6"/>
    </row>
    <row r="113" customFormat="false" ht="15.75" hidden="false" customHeight="false" outlineLevel="0" collapsed="false">
      <c r="F113" s="6"/>
      <c r="G113" s="6"/>
    </row>
    <row r="114" customFormat="false" ht="15.75" hidden="false" customHeight="false" outlineLevel="0" collapsed="false">
      <c r="F114" s="6"/>
      <c r="G114" s="6"/>
    </row>
    <row r="115" customFormat="false" ht="15.75" hidden="false" customHeight="false" outlineLevel="0" collapsed="false">
      <c r="F115" s="6"/>
      <c r="G115" s="6"/>
    </row>
    <row r="116" customFormat="false" ht="15.75" hidden="false" customHeight="false" outlineLevel="0" collapsed="false">
      <c r="F116" s="6"/>
      <c r="G116" s="6"/>
    </row>
    <row r="117" customFormat="false" ht="15.75" hidden="false" customHeight="false" outlineLevel="0" collapsed="false">
      <c r="F117" s="6"/>
      <c r="G117" s="6"/>
    </row>
    <row r="118" customFormat="false" ht="15.75" hidden="false" customHeight="false" outlineLevel="0" collapsed="false">
      <c r="F118" s="6"/>
      <c r="G118" s="6"/>
    </row>
    <row r="119" customFormat="false" ht="15.75" hidden="false" customHeight="false" outlineLevel="0" collapsed="false">
      <c r="F119" s="6"/>
      <c r="G119" s="6"/>
    </row>
    <row r="120" customFormat="false" ht="15.75" hidden="false" customHeight="false" outlineLevel="0" collapsed="false">
      <c r="F120" s="6"/>
      <c r="G120" s="6"/>
    </row>
    <row r="121" customFormat="false" ht="15.75" hidden="false" customHeight="false" outlineLevel="0" collapsed="false">
      <c r="F121" s="6"/>
      <c r="G121" s="6"/>
    </row>
    <row r="122" customFormat="false" ht="15.75" hidden="false" customHeight="false" outlineLevel="0" collapsed="false">
      <c r="F122" s="6"/>
      <c r="G122" s="6"/>
    </row>
    <row r="123" customFormat="false" ht="15.75" hidden="false" customHeight="false" outlineLevel="0" collapsed="false">
      <c r="F123" s="6"/>
      <c r="G123" s="6"/>
    </row>
    <row r="124" customFormat="false" ht="15.75" hidden="false" customHeight="false" outlineLevel="0" collapsed="false">
      <c r="F124" s="6"/>
      <c r="G124" s="6"/>
    </row>
    <row r="125" customFormat="false" ht="15.75" hidden="false" customHeight="false" outlineLevel="0" collapsed="false">
      <c r="F125" s="6"/>
      <c r="G125" s="6"/>
    </row>
    <row r="126" customFormat="false" ht="15.75" hidden="false" customHeight="false" outlineLevel="0" collapsed="false">
      <c r="F126" s="6"/>
      <c r="G126" s="6"/>
    </row>
    <row r="127" customFormat="false" ht="15.75" hidden="false" customHeight="false" outlineLevel="0" collapsed="false">
      <c r="F127" s="6"/>
      <c r="G127" s="6"/>
    </row>
    <row r="128" customFormat="false" ht="15.75" hidden="false" customHeight="false" outlineLevel="0" collapsed="false">
      <c r="F128" s="6"/>
      <c r="G128" s="6"/>
    </row>
    <row r="129" customFormat="false" ht="15.75" hidden="false" customHeight="false" outlineLevel="0" collapsed="false">
      <c r="F129" s="6"/>
      <c r="G129" s="6"/>
    </row>
    <row r="130" customFormat="false" ht="15.75" hidden="false" customHeight="false" outlineLevel="0" collapsed="false">
      <c r="F130" s="6"/>
      <c r="G130" s="6"/>
    </row>
    <row r="131" customFormat="false" ht="15.75" hidden="false" customHeight="false" outlineLevel="0" collapsed="false">
      <c r="F131" s="6"/>
      <c r="G131" s="6"/>
    </row>
    <row r="132" customFormat="false" ht="15.75" hidden="false" customHeight="false" outlineLevel="0" collapsed="false">
      <c r="F132" s="6"/>
      <c r="G132" s="6"/>
    </row>
    <row r="133" customFormat="false" ht="15.75" hidden="false" customHeight="false" outlineLevel="0" collapsed="false">
      <c r="F133" s="6"/>
      <c r="G133" s="6"/>
    </row>
    <row r="134" customFormat="false" ht="15.75" hidden="false" customHeight="false" outlineLevel="0" collapsed="false">
      <c r="F134" s="6"/>
      <c r="G134" s="6"/>
    </row>
    <row r="135" customFormat="false" ht="15.75" hidden="false" customHeight="false" outlineLevel="0" collapsed="false">
      <c r="F135" s="6"/>
      <c r="G135" s="6"/>
    </row>
    <row r="136" customFormat="false" ht="15.75" hidden="false" customHeight="false" outlineLevel="0" collapsed="false">
      <c r="F136" s="6"/>
      <c r="G136" s="6"/>
    </row>
    <row r="137" customFormat="false" ht="15.75" hidden="false" customHeight="false" outlineLevel="0" collapsed="false">
      <c r="F137" s="6"/>
      <c r="G137" s="6"/>
    </row>
    <row r="138" customFormat="false" ht="15.75" hidden="false" customHeight="false" outlineLevel="0" collapsed="false">
      <c r="F138" s="6"/>
      <c r="G138" s="6"/>
    </row>
    <row r="139" customFormat="false" ht="15.75" hidden="false" customHeight="false" outlineLevel="0" collapsed="false">
      <c r="F139" s="6"/>
      <c r="G139" s="6"/>
    </row>
    <row r="140" customFormat="false" ht="15.75" hidden="false" customHeight="false" outlineLevel="0" collapsed="false">
      <c r="F140" s="6"/>
      <c r="G140" s="6"/>
    </row>
    <row r="141" customFormat="false" ht="15.75" hidden="false" customHeight="false" outlineLevel="0" collapsed="false">
      <c r="F141" s="6"/>
      <c r="G141" s="6"/>
    </row>
    <row r="142" customFormat="false" ht="15.75" hidden="false" customHeight="false" outlineLevel="0" collapsed="false">
      <c r="F142" s="6"/>
      <c r="G142" s="6"/>
    </row>
    <row r="143" customFormat="false" ht="15.75" hidden="false" customHeight="false" outlineLevel="0" collapsed="false">
      <c r="F143" s="6"/>
      <c r="G143" s="6"/>
    </row>
    <row r="144" customFormat="false" ht="15.75" hidden="false" customHeight="false" outlineLevel="0" collapsed="false">
      <c r="F144" s="6"/>
      <c r="G144" s="6"/>
    </row>
    <row r="145" customFormat="false" ht="15.75" hidden="false" customHeight="false" outlineLevel="0" collapsed="false">
      <c r="F145" s="6"/>
      <c r="G145" s="6"/>
    </row>
    <row r="146" customFormat="false" ht="15.75" hidden="false" customHeight="false" outlineLevel="0" collapsed="false">
      <c r="F146" s="6"/>
      <c r="G146" s="6"/>
    </row>
    <row r="147" customFormat="false" ht="15.75" hidden="false" customHeight="false" outlineLevel="0" collapsed="false">
      <c r="F147" s="6"/>
      <c r="G147" s="6"/>
    </row>
    <row r="148" customFormat="false" ht="15.75" hidden="false" customHeight="false" outlineLevel="0" collapsed="false">
      <c r="F148" s="6"/>
      <c r="G148" s="6"/>
    </row>
    <row r="149" customFormat="false" ht="15.75" hidden="false" customHeight="false" outlineLevel="0" collapsed="false">
      <c r="F149" s="6"/>
      <c r="G149" s="6"/>
    </row>
    <row r="150" customFormat="false" ht="15.75" hidden="false" customHeight="false" outlineLevel="0" collapsed="false">
      <c r="F150" s="6"/>
      <c r="G150" s="6"/>
    </row>
    <row r="151" customFormat="false" ht="15.75" hidden="false" customHeight="false" outlineLevel="0" collapsed="false">
      <c r="F151" s="6"/>
      <c r="G151" s="6"/>
    </row>
    <row r="152" customFormat="false" ht="15.75" hidden="false" customHeight="false" outlineLevel="0" collapsed="false">
      <c r="F152" s="6"/>
      <c r="G152" s="6"/>
    </row>
    <row r="153" customFormat="false" ht="15.75" hidden="false" customHeight="false" outlineLevel="0" collapsed="false">
      <c r="F153" s="6"/>
      <c r="G153" s="6"/>
    </row>
    <row r="154" customFormat="false" ht="15.75" hidden="false" customHeight="false" outlineLevel="0" collapsed="false">
      <c r="F154" s="6"/>
      <c r="G154" s="6"/>
    </row>
    <row r="155" customFormat="false" ht="15.75" hidden="false" customHeight="false" outlineLevel="0" collapsed="false">
      <c r="F155" s="6"/>
      <c r="G155" s="6"/>
    </row>
    <row r="156" customFormat="false" ht="15.75" hidden="false" customHeight="false" outlineLevel="0" collapsed="false">
      <c r="F156" s="6"/>
      <c r="G156" s="6"/>
    </row>
    <row r="157" customFormat="false" ht="15.75" hidden="false" customHeight="false" outlineLevel="0" collapsed="false">
      <c r="F157" s="6"/>
      <c r="G157" s="6"/>
    </row>
    <row r="158" customFormat="false" ht="15.75" hidden="false" customHeight="false" outlineLevel="0" collapsed="false">
      <c r="F158" s="6"/>
      <c r="G158" s="6"/>
    </row>
    <row r="159" customFormat="false" ht="15.75" hidden="false" customHeight="false" outlineLevel="0" collapsed="false">
      <c r="F159" s="6"/>
      <c r="G159" s="6"/>
    </row>
    <row r="160" customFormat="false" ht="15.75" hidden="false" customHeight="false" outlineLevel="0" collapsed="false">
      <c r="F160" s="6"/>
      <c r="G160" s="6"/>
    </row>
    <row r="161" customFormat="false" ht="15.75" hidden="false" customHeight="false" outlineLevel="0" collapsed="false">
      <c r="F161" s="6"/>
      <c r="G161" s="6"/>
    </row>
    <row r="162" customFormat="false" ht="15.75" hidden="false" customHeight="false" outlineLevel="0" collapsed="false">
      <c r="F162" s="6"/>
      <c r="G162" s="6"/>
    </row>
    <row r="163" customFormat="false" ht="15.75" hidden="false" customHeight="false" outlineLevel="0" collapsed="false">
      <c r="F163" s="6"/>
      <c r="G163" s="6"/>
    </row>
    <row r="164" customFormat="false" ht="15.75" hidden="false" customHeight="false" outlineLevel="0" collapsed="false">
      <c r="F164" s="6"/>
      <c r="G164" s="6"/>
    </row>
    <row r="165" customFormat="false" ht="15.75" hidden="false" customHeight="false" outlineLevel="0" collapsed="false">
      <c r="F165" s="6"/>
      <c r="G165" s="6"/>
    </row>
    <row r="166" customFormat="false" ht="15.75" hidden="false" customHeight="false" outlineLevel="0" collapsed="false">
      <c r="F166" s="6"/>
      <c r="G166" s="6"/>
    </row>
    <row r="167" customFormat="false" ht="15.75" hidden="false" customHeight="false" outlineLevel="0" collapsed="false">
      <c r="F167" s="6"/>
      <c r="G167" s="6"/>
    </row>
    <row r="168" customFormat="false" ht="15.75" hidden="false" customHeight="false" outlineLevel="0" collapsed="false">
      <c r="F168" s="6"/>
      <c r="G168" s="6"/>
    </row>
    <row r="169" customFormat="false" ht="15.75" hidden="false" customHeight="false" outlineLevel="0" collapsed="false">
      <c r="F169" s="6"/>
      <c r="G169" s="6"/>
    </row>
    <row r="170" customFormat="false" ht="15.75" hidden="false" customHeight="false" outlineLevel="0" collapsed="false">
      <c r="F170" s="6"/>
      <c r="G170" s="6"/>
    </row>
    <row r="171" customFormat="false" ht="15.75" hidden="false" customHeight="false" outlineLevel="0" collapsed="false">
      <c r="F171" s="6"/>
      <c r="G171" s="6"/>
    </row>
    <row r="172" customFormat="false" ht="15.75" hidden="false" customHeight="false" outlineLevel="0" collapsed="false">
      <c r="F172" s="6"/>
      <c r="G172" s="6"/>
    </row>
    <row r="173" customFormat="false" ht="15.75" hidden="false" customHeight="false" outlineLevel="0" collapsed="false">
      <c r="F173" s="6"/>
      <c r="G173" s="6"/>
    </row>
    <row r="174" customFormat="false" ht="15.75" hidden="false" customHeight="false" outlineLevel="0" collapsed="false">
      <c r="F174" s="6"/>
      <c r="G174" s="6"/>
    </row>
    <row r="175" customFormat="false" ht="15.75" hidden="false" customHeight="false" outlineLevel="0" collapsed="false">
      <c r="F175" s="6"/>
      <c r="G175" s="6"/>
    </row>
    <row r="176" customFormat="false" ht="15.75" hidden="false" customHeight="false" outlineLevel="0" collapsed="false">
      <c r="F176" s="6"/>
      <c r="G176" s="6"/>
    </row>
    <row r="177" customFormat="false" ht="15.75" hidden="false" customHeight="false" outlineLevel="0" collapsed="false">
      <c r="F177" s="6"/>
      <c r="G177" s="6"/>
    </row>
    <row r="178" customFormat="false" ht="15.75" hidden="false" customHeight="false" outlineLevel="0" collapsed="false">
      <c r="F178" s="6"/>
      <c r="G178" s="6"/>
    </row>
    <row r="179" customFormat="false" ht="15.75" hidden="false" customHeight="false" outlineLevel="0" collapsed="false">
      <c r="F179" s="6"/>
      <c r="G179" s="6"/>
    </row>
    <row r="180" customFormat="false" ht="15.75" hidden="false" customHeight="false" outlineLevel="0" collapsed="false">
      <c r="F180" s="6"/>
      <c r="G180" s="6"/>
    </row>
    <row r="181" customFormat="false" ht="15.75" hidden="false" customHeight="false" outlineLevel="0" collapsed="false">
      <c r="F181" s="6"/>
      <c r="G181" s="6"/>
    </row>
    <row r="182" customFormat="false" ht="15.75" hidden="false" customHeight="false" outlineLevel="0" collapsed="false">
      <c r="F182" s="6"/>
      <c r="G182" s="6"/>
    </row>
    <row r="183" customFormat="false" ht="15.75" hidden="false" customHeight="false" outlineLevel="0" collapsed="false">
      <c r="F183" s="6"/>
      <c r="G183" s="6"/>
    </row>
    <row r="184" customFormat="false" ht="15.75" hidden="false" customHeight="false" outlineLevel="0" collapsed="false">
      <c r="F184" s="6"/>
      <c r="G184" s="6"/>
    </row>
    <row r="185" customFormat="false" ht="15.75" hidden="false" customHeight="false" outlineLevel="0" collapsed="false">
      <c r="F185" s="6"/>
      <c r="G185" s="6"/>
    </row>
    <row r="186" customFormat="false" ht="15.75" hidden="false" customHeight="false" outlineLevel="0" collapsed="false">
      <c r="F186" s="6"/>
      <c r="G186" s="6"/>
    </row>
    <row r="187" customFormat="false" ht="15.75" hidden="false" customHeight="false" outlineLevel="0" collapsed="false">
      <c r="F187" s="6"/>
      <c r="G187" s="6"/>
    </row>
    <row r="188" customFormat="false" ht="15.75" hidden="false" customHeight="false" outlineLevel="0" collapsed="false">
      <c r="F188" s="6"/>
      <c r="G188" s="6"/>
    </row>
    <row r="189" customFormat="false" ht="15.75" hidden="false" customHeight="false" outlineLevel="0" collapsed="false">
      <c r="F189" s="6"/>
      <c r="G189" s="6"/>
    </row>
    <row r="190" customFormat="false" ht="15.75" hidden="false" customHeight="false" outlineLevel="0" collapsed="false">
      <c r="F190" s="6"/>
      <c r="G190" s="6"/>
    </row>
    <row r="191" customFormat="false" ht="15.75" hidden="false" customHeight="false" outlineLevel="0" collapsed="false">
      <c r="F191" s="6"/>
      <c r="G191" s="6"/>
    </row>
    <row r="192" customFormat="false" ht="15.75" hidden="false" customHeight="false" outlineLevel="0" collapsed="false">
      <c r="F192" s="6"/>
      <c r="G192" s="6"/>
    </row>
    <row r="193" customFormat="false" ht="15.75" hidden="false" customHeight="false" outlineLevel="0" collapsed="false">
      <c r="F193" s="6"/>
      <c r="G193" s="6"/>
    </row>
    <row r="194" customFormat="false" ht="15.75" hidden="false" customHeight="false" outlineLevel="0" collapsed="false">
      <c r="F194" s="6"/>
      <c r="G194" s="6"/>
    </row>
    <row r="195" customFormat="false" ht="15.75" hidden="false" customHeight="false" outlineLevel="0" collapsed="false">
      <c r="F195" s="6"/>
      <c r="G195" s="6"/>
    </row>
    <row r="196" customFormat="false" ht="15.75" hidden="false" customHeight="false" outlineLevel="0" collapsed="false">
      <c r="F196" s="6"/>
      <c r="G196" s="6"/>
    </row>
    <row r="197" customFormat="false" ht="15.75" hidden="false" customHeight="false" outlineLevel="0" collapsed="false">
      <c r="F197" s="6"/>
      <c r="G197" s="6"/>
    </row>
    <row r="198" customFormat="false" ht="15.75" hidden="false" customHeight="false" outlineLevel="0" collapsed="false">
      <c r="F198" s="6"/>
      <c r="G198" s="6"/>
    </row>
    <row r="199" customFormat="false" ht="15.75" hidden="false" customHeight="false" outlineLevel="0" collapsed="false">
      <c r="F199" s="6"/>
      <c r="G199" s="6"/>
    </row>
    <row r="200" customFormat="false" ht="15.75" hidden="false" customHeight="false" outlineLevel="0" collapsed="false">
      <c r="F200" s="6"/>
      <c r="G200" s="6"/>
    </row>
    <row r="201" customFormat="false" ht="15.75" hidden="false" customHeight="false" outlineLevel="0" collapsed="false">
      <c r="F201" s="6"/>
      <c r="G201" s="6"/>
    </row>
    <row r="202" customFormat="false" ht="15.75" hidden="false" customHeight="false" outlineLevel="0" collapsed="false">
      <c r="F202" s="6"/>
      <c r="G202" s="6"/>
    </row>
    <row r="203" customFormat="false" ht="15.75" hidden="false" customHeight="false" outlineLevel="0" collapsed="false">
      <c r="F203" s="6"/>
      <c r="G203" s="6"/>
    </row>
    <row r="204" customFormat="false" ht="15.75" hidden="false" customHeight="false" outlineLevel="0" collapsed="false">
      <c r="F204" s="6"/>
      <c r="G204" s="6"/>
    </row>
    <row r="205" customFormat="false" ht="15.75" hidden="false" customHeight="false" outlineLevel="0" collapsed="false">
      <c r="F205" s="6"/>
      <c r="G205" s="6"/>
    </row>
    <row r="206" customFormat="false" ht="15.75" hidden="false" customHeight="false" outlineLevel="0" collapsed="false">
      <c r="F206" s="6"/>
      <c r="G206" s="6"/>
    </row>
    <row r="207" customFormat="false" ht="15.75" hidden="false" customHeight="false" outlineLevel="0" collapsed="false">
      <c r="F207" s="6"/>
      <c r="G207" s="6"/>
    </row>
    <row r="208" customFormat="false" ht="15.75" hidden="false" customHeight="false" outlineLevel="0" collapsed="false">
      <c r="F208" s="6"/>
      <c r="G208" s="6"/>
    </row>
    <row r="209" customFormat="false" ht="15.75" hidden="false" customHeight="false" outlineLevel="0" collapsed="false">
      <c r="F209" s="6"/>
      <c r="G209" s="6"/>
    </row>
    <row r="210" customFormat="false" ht="15.75" hidden="false" customHeight="false" outlineLevel="0" collapsed="false">
      <c r="F210" s="6"/>
      <c r="G210" s="6"/>
    </row>
    <row r="211" customFormat="false" ht="15.75" hidden="false" customHeight="false" outlineLevel="0" collapsed="false">
      <c r="F211" s="6"/>
      <c r="G211" s="6"/>
    </row>
    <row r="212" customFormat="false" ht="15.75" hidden="false" customHeight="false" outlineLevel="0" collapsed="false">
      <c r="F212" s="6"/>
      <c r="G212" s="6"/>
    </row>
    <row r="213" customFormat="false" ht="15.75" hidden="false" customHeight="false" outlineLevel="0" collapsed="false">
      <c r="F213" s="6"/>
      <c r="G213" s="6"/>
    </row>
    <row r="214" customFormat="false" ht="15.75" hidden="false" customHeight="false" outlineLevel="0" collapsed="false">
      <c r="F214" s="6"/>
      <c r="G214" s="6"/>
    </row>
    <row r="215" customFormat="false" ht="15.75" hidden="false" customHeight="false" outlineLevel="0" collapsed="false">
      <c r="F215" s="6"/>
      <c r="G215" s="6"/>
    </row>
    <row r="216" customFormat="false" ht="15.75" hidden="false" customHeight="false" outlineLevel="0" collapsed="false">
      <c r="F216" s="6"/>
      <c r="G216" s="6"/>
    </row>
    <row r="217" customFormat="false" ht="15.75" hidden="false" customHeight="false" outlineLevel="0" collapsed="false">
      <c r="F217" s="6"/>
      <c r="G217" s="6"/>
    </row>
    <row r="218" customFormat="false" ht="15.75" hidden="false" customHeight="false" outlineLevel="0" collapsed="false">
      <c r="F218" s="6"/>
      <c r="G218" s="6"/>
    </row>
    <row r="219" customFormat="false" ht="15.75" hidden="false" customHeight="false" outlineLevel="0" collapsed="false">
      <c r="F219" s="6"/>
      <c r="G219" s="6"/>
    </row>
    <row r="220" customFormat="false" ht="15.75" hidden="false" customHeight="false" outlineLevel="0" collapsed="false">
      <c r="F220" s="6"/>
      <c r="G220" s="6"/>
    </row>
    <row r="221" customFormat="false" ht="15.75" hidden="false" customHeight="false" outlineLevel="0" collapsed="false">
      <c r="F221" s="6"/>
      <c r="G221" s="6"/>
    </row>
    <row r="222" customFormat="false" ht="15.75" hidden="false" customHeight="false" outlineLevel="0" collapsed="false">
      <c r="F222" s="6"/>
      <c r="G222" s="6"/>
    </row>
    <row r="223" customFormat="false" ht="15.75" hidden="false" customHeight="false" outlineLevel="0" collapsed="false">
      <c r="F223" s="6"/>
      <c r="G223" s="6"/>
    </row>
    <row r="224" customFormat="false" ht="15.75" hidden="false" customHeight="false" outlineLevel="0" collapsed="false">
      <c r="F224" s="6"/>
      <c r="G224" s="6"/>
    </row>
    <row r="225" customFormat="false" ht="15.75" hidden="false" customHeight="false" outlineLevel="0" collapsed="false">
      <c r="F225" s="6"/>
      <c r="G225" s="6"/>
    </row>
    <row r="226" customFormat="false" ht="15.75" hidden="false" customHeight="false" outlineLevel="0" collapsed="false">
      <c r="F226" s="6"/>
      <c r="G226" s="6"/>
    </row>
    <row r="227" customFormat="false" ht="15.75" hidden="false" customHeight="false" outlineLevel="0" collapsed="false">
      <c r="F227" s="6"/>
      <c r="G227" s="6"/>
    </row>
    <row r="228" customFormat="false" ht="15.75" hidden="false" customHeight="false" outlineLevel="0" collapsed="false">
      <c r="F228" s="6"/>
      <c r="G228" s="6"/>
    </row>
    <row r="229" customFormat="false" ht="15.75" hidden="false" customHeight="false" outlineLevel="0" collapsed="false">
      <c r="F229" s="6"/>
      <c r="G229" s="6"/>
    </row>
    <row r="230" customFormat="false" ht="15.75" hidden="false" customHeight="false" outlineLevel="0" collapsed="false">
      <c r="F230" s="6"/>
      <c r="G230" s="6"/>
    </row>
    <row r="231" customFormat="false" ht="15.75" hidden="false" customHeight="false" outlineLevel="0" collapsed="false">
      <c r="F231" s="6"/>
      <c r="G231" s="6"/>
    </row>
    <row r="232" customFormat="false" ht="15.75" hidden="false" customHeight="false" outlineLevel="0" collapsed="false">
      <c r="F232" s="6"/>
      <c r="G232" s="6"/>
    </row>
    <row r="233" customFormat="false" ht="15.75" hidden="false" customHeight="false" outlineLevel="0" collapsed="false">
      <c r="F233" s="6"/>
      <c r="G233" s="6"/>
    </row>
    <row r="234" customFormat="false" ht="15.75" hidden="false" customHeight="false" outlineLevel="0" collapsed="false">
      <c r="F234" s="6"/>
      <c r="G234" s="6"/>
    </row>
    <row r="235" customFormat="false" ht="15.75" hidden="false" customHeight="false" outlineLevel="0" collapsed="false">
      <c r="F235" s="6"/>
      <c r="G235" s="6"/>
    </row>
    <row r="236" customFormat="false" ht="15.75" hidden="false" customHeight="false" outlineLevel="0" collapsed="false">
      <c r="F236" s="6"/>
      <c r="G236" s="6"/>
    </row>
    <row r="237" customFormat="false" ht="15.75" hidden="false" customHeight="false" outlineLevel="0" collapsed="false">
      <c r="F237" s="6"/>
      <c r="G237" s="6"/>
    </row>
    <row r="238" customFormat="false" ht="15.75" hidden="false" customHeight="false" outlineLevel="0" collapsed="false">
      <c r="F238" s="6"/>
      <c r="G238" s="6"/>
    </row>
    <row r="239" customFormat="false" ht="15.75" hidden="false" customHeight="false" outlineLevel="0" collapsed="false">
      <c r="F239" s="6"/>
      <c r="G239" s="6"/>
    </row>
    <row r="240" customFormat="false" ht="15.75" hidden="false" customHeight="false" outlineLevel="0" collapsed="false">
      <c r="F240" s="6"/>
      <c r="G240" s="6"/>
    </row>
    <row r="241" customFormat="false" ht="15.75" hidden="false" customHeight="false" outlineLevel="0" collapsed="false">
      <c r="F241" s="6"/>
      <c r="G241" s="6"/>
    </row>
    <row r="242" customFormat="false" ht="15.75" hidden="false" customHeight="false" outlineLevel="0" collapsed="false">
      <c r="F242" s="6"/>
      <c r="G242" s="6"/>
    </row>
    <row r="243" customFormat="false" ht="15.75" hidden="false" customHeight="false" outlineLevel="0" collapsed="false">
      <c r="F243" s="6"/>
      <c r="G243" s="6"/>
    </row>
    <row r="244" customFormat="false" ht="15.75" hidden="false" customHeight="false" outlineLevel="0" collapsed="false">
      <c r="F244" s="6"/>
      <c r="G244" s="6"/>
    </row>
    <row r="245" customFormat="false" ht="15.75" hidden="false" customHeight="false" outlineLevel="0" collapsed="false">
      <c r="F245" s="6"/>
      <c r="G245" s="6"/>
    </row>
  </sheetData>
  <conditionalFormatting sqref="G2:G245">
    <cfRule type="expression" priority="2" aboveAverage="0" equalAverage="0" bottom="0" percent="0" rank="0" text="" dxfId="0">
      <formula>G2&lt;=$F2</formula>
    </cfRule>
    <cfRule type="expression" priority="3" aboveAverage="0" equalAverage="0" bottom="0" percent="0" rank="0" text="" dxfId="1">
      <formula>G2&gt;$F2</formula>
    </cfRule>
  </conditionalFormatting>
  <conditionalFormatting sqref="A2:A245">
    <cfRule type="timePeriod" priority="4" timePeriod="today" dxfId="2"/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B2" activeCellId="0" sqref="B2"/>
    </sheetView>
  </sheetViews>
  <sheetFormatPr defaultColWidth="11.22265625" defaultRowHeight="15.75" zeroHeight="false" outlineLevelRow="0" outlineLevelCol="0"/>
  <cols>
    <col collapsed="false" customWidth="true" hidden="false" outlineLevel="0" max="1" min="1" style="0" width="15.33"/>
    <col collapsed="false" customWidth="true" hidden="false" outlineLevel="0" max="5" min="5" style="0" width="17.44"/>
    <col collapsed="false" customWidth="true" hidden="false" outlineLevel="0" max="6" min="6" style="0" width="15.22"/>
    <col collapsed="false" customWidth="true" hidden="false" outlineLevel="0" max="8" min="8" style="0" width="16.33"/>
    <col collapsed="false" customWidth="false" hidden="true" outlineLevel="0" max="12" min="9" style="0" width="11.22"/>
  </cols>
  <sheetData>
    <row r="1" customFormat="false" ht="15.75" hidden="false" customHeight="false" outlineLevel="0" collapsed="false">
      <c r="A1" s="1" t="s">
        <v>0</v>
      </c>
      <c r="B1" s="7" t="s">
        <v>7</v>
      </c>
      <c r="C1" s="7" t="s">
        <v>8</v>
      </c>
      <c r="D1" s="1" t="s">
        <v>9</v>
      </c>
      <c r="E1" s="1" t="s">
        <v>10</v>
      </c>
      <c r="F1" s="7" t="s">
        <v>11</v>
      </c>
      <c r="G1" s="7" t="s">
        <v>12</v>
      </c>
      <c r="H1" s="7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8" t="s">
        <v>18</v>
      </c>
      <c r="N1" s="7" t="s">
        <v>19</v>
      </c>
      <c r="O1" s="3"/>
      <c r="P1" s="3"/>
      <c r="Q1" s="3"/>
      <c r="R1" s="3"/>
      <c r="S1" s="3"/>
    </row>
    <row r="2" customFormat="false" ht="15.75" hidden="false" customHeight="false" outlineLevel="0" collapsed="false">
      <c r="A2" s="9" t="n">
        <v>46082</v>
      </c>
      <c r="C2" s="5" t="s">
        <v>20</v>
      </c>
      <c r="D2" s="5" t="s">
        <v>21</v>
      </c>
      <c r="E2" s="5" t="n">
        <v>20</v>
      </c>
      <c r="G2" s="10" t="b">
        <f aca="false">FALSE()</f>
        <v>0</v>
      </c>
      <c r="I2" s="11" t="n">
        <f aca="false">VLOOKUP(D2, Reference!$B$2:$D538, 2, FALSE())</f>
        <v>5</v>
      </c>
      <c r="J2" s="11" t="n">
        <f aca="false">VLOOKUP(D2, Reference!$B$2:$D538, 3, FALSE())</f>
        <v>60</v>
      </c>
      <c r="K2" s="11" t="n">
        <f aca="false">IF(H2&gt;Settings!B3, 1, 0)</f>
        <v>0</v>
      </c>
      <c r="L2" s="11" t="n">
        <f aca="false">IF(G2, 1, 0)</f>
        <v>0</v>
      </c>
      <c r="M2" s="6" t="n">
        <f aca="false">IF(E2&gt;0, (I2/(J2/E2)) * (SUM(K2:L2)+1), 0)</f>
        <v>1.66666666666667</v>
      </c>
    </row>
    <row r="3" customFormat="false" ht="15.75" hidden="false" customHeight="false" outlineLevel="0" collapsed="false">
      <c r="A3" s="9"/>
      <c r="C3" s="12"/>
      <c r="D3" s="5"/>
      <c r="G3" s="10" t="b">
        <f aca="false">FALSE()</f>
        <v>0</v>
      </c>
      <c r="I3" s="11" t="e">
        <f aca="false">VLOOKUP(D3, Reference!$B$2:$D538, 2, FALSE())</f>
        <v>#N/A</v>
      </c>
      <c r="J3" s="11" t="e">
        <f aca="false">VLOOKUP(D3, Reference!$B$2:$D538, 3, FALSE())</f>
        <v>#N/A</v>
      </c>
      <c r="K3" s="11" t="n">
        <f aca="false">IF(H3&gt;Settings!B4, 1, 0)</f>
        <v>0</v>
      </c>
      <c r="L3" s="11" t="n">
        <f aca="false">IF(G3, 1, 0)</f>
        <v>0</v>
      </c>
      <c r="M3" s="6" t="n">
        <f aca="false">IF(E3&gt;0, (I3/(J3/E3)) * (SUM(K3:L3)+1), 0)</f>
        <v>0</v>
      </c>
    </row>
    <row r="4" customFormat="false" ht="15.75" hidden="false" customHeight="false" outlineLevel="0" collapsed="false">
      <c r="A4" s="9"/>
      <c r="C4" s="12"/>
      <c r="D4" s="5"/>
      <c r="G4" s="10" t="b">
        <f aca="false">FALSE()</f>
        <v>0</v>
      </c>
      <c r="I4" s="11" t="e">
        <f aca="false">VLOOKUP(D4, Reference!$B$2:$D538, 2, FALSE())</f>
        <v>#N/A</v>
      </c>
      <c r="J4" s="11" t="e">
        <f aca="false">VLOOKUP(D4, Reference!$B$2:$D538, 3, FALSE())</f>
        <v>#N/A</v>
      </c>
      <c r="K4" s="11" t="n">
        <f aca="false">IF(H4&gt;Settings!B5, 1, 0)</f>
        <v>0</v>
      </c>
      <c r="L4" s="11" t="n">
        <f aca="false">IF(G4, 1, 0)</f>
        <v>0</v>
      </c>
      <c r="M4" s="6" t="n">
        <f aca="false">IF(E4&gt;0, (I4/(J4/E4)) * (SUM(K4:L4)+1), 0)</f>
        <v>0</v>
      </c>
    </row>
    <row r="5" customFormat="false" ht="15.75" hidden="false" customHeight="false" outlineLevel="0" collapsed="false">
      <c r="A5" s="9"/>
      <c r="C5" s="12"/>
      <c r="D5" s="5"/>
      <c r="G5" s="10" t="b">
        <f aca="false">FALSE()</f>
        <v>0</v>
      </c>
      <c r="I5" s="11" t="e">
        <f aca="false">VLOOKUP(D5, Reference!$B$2:$D538, 2, FALSE())</f>
        <v>#N/A</v>
      </c>
      <c r="J5" s="11" t="e">
        <f aca="false">VLOOKUP(D5, Reference!$B$2:$D538, 3, FALSE())</f>
        <v>#N/A</v>
      </c>
      <c r="K5" s="11" t="n">
        <f aca="false">IF(H5&gt;Settings!B6, 1, 0)</f>
        <v>0</v>
      </c>
      <c r="L5" s="11" t="n">
        <f aca="false">IF(G5, 1, 0)</f>
        <v>0</v>
      </c>
      <c r="M5" s="6" t="n">
        <f aca="false">IF(E5&gt;0, (I5/(J5/E5)) * (SUM(K5:L5)+1), 0)</f>
        <v>0</v>
      </c>
    </row>
    <row r="6" customFormat="false" ht="15.75" hidden="false" customHeight="false" outlineLevel="0" collapsed="false">
      <c r="A6" s="9"/>
      <c r="C6" s="12"/>
      <c r="D6" s="5"/>
      <c r="G6" s="10" t="b">
        <f aca="false">FALSE()</f>
        <v>0</v>
      </c>
      <c r="I6" s="11" t="e">
        <f aca="false">VLOOKUP(D6, Reference!$B$2:$D538, 2, FALSE())</f>
        <v>#N/A</v>
      </c>
      <c r="J6" s="11" t="e">
        <f aca="false">VLOOKUP(D6, Reference!$B$2:$D538, 3, FALSE())</f>
        <v>#N/A</v>
      </c>
      <c r="K6" s="11" t="n">
        <f aca="false">IF(H6&gt;Settings!B7, 1, 0)</f>
        <v>0</v>
      </c>
      <c r="L6" s="11" t="n">
        <f aca="false">IF(G6, 1, 0)</f>
        <v>0</v>
      </c>
      <c r="M6" s="6" t="n">
        <f aca="false">IF(E6&gt;0, (I6/(J6/E6)) * (SUM(K6:L6)+1), 0)</f>
        <v>0</v>
      </c>
    </row>
    <row r="7" customFormat="false" ht="15.75" hidden="false" customHeight="false" outlineLevel="0" collapsed="false">
      <c r="A7" s="9"/>
      <c r="C7" s="12"/>
      <c r="D7" s="5"/>
      <c r="G7" s="10" t="b">
        <f aca="false">FALSE()</f>
        <v>0</v>
      </c>
      <c r="I7" s="11" t="e">
        <f aca="false">VLOOKUP(D7, Reference!$B$2:$D538, 2, FALSE())</f>
        <v>#N/A</v>
      </c>
      <c r="J7" s="11" t="e">
        <f aca="false">VLOOKUP(D7, Reference!$B$2:$D538, 3, FALSE())</f>
        <v>#N/A</v>
      </c>
      <c r="K7" s="11" t="n">
        <f aca="false">IF(H7&gt;Settings!B8, 1, 0)</f>
        <v>0</v>
      </c>
      <c r="L7" s="11" t="n">
        <f aca="false">IF(G7, 1, 0)</f>
        <v>0</v>
      </c>
      <c r="M7" s="6" t="n">
        <f aca="false">IF(E7&gt;0, (I7/(J7/E7)) * (SUM(K7:L7)+1), 0)</f>
        <v>0</v>
      </c>
    </row>
    <row r="8" customFormat="false" ht="15.75" hidden="false" customHeight="false" outlineLevel="0" collapsed="false">
      <c r="A8" s="9"/>
      <c r="C8" s="12"/>
      <c r="D8" s="5"/>
      <c r="G8" s="10" t="b">
        <f aca="false">FALSE()</f>
        <v>0</v>
      </c>
      <c r="I8" s="11" t="e">
        <f aca="false">VLOOKUP(D8, Reference!$B$2:$D538, 2, FALSE())</f>
        <v>#N/A</v>
      </c>
      <c r="J8" s="11" t="e">
        <f aca="false">VLOOKUP(D8, Reference!$B$2:$D538, 3, FALSE())</f>
        <v>#N/A</v>
      </c>
      <c r="K8" s="11" t="n">
        <f aca="false">IF(H8&gt;Settings!B9, 1, 0)</f>
        <v>0</v>
      </c>
      <c r="L8" s="11" t="n">
        <f aca="false">IF(G8, 1, 0)</f>
        <v>0</v>
      </c>
      <c r="M8" s="6" t="n">
        <f aca="false">IF(E8&gt;0, (I8/(J8/E8)) * (SUM(K8:L8)+1), 0)</f>
        <v>0</v>
      </c>
    </row>
    <row r="9" customFormat="false" ht="15.75" hidden="false" customHeight="false" outlineLevel="0" collapsed="false">
      <c r="A9" s="9"/>
      <c r="C9" s="12"/>
      <c r="D9" s="5"/>
      <c r="G9" s="10" t="b">
        <f aca="false">FALSE()</f>
        <v>0</v>
      </c>
      <c r="I9" s="11" t="e">
        <f aca="false">VLOOKUP(D9, Reference!$B$2:$D538, 2, FALSE())</f>
        <v>#N/A</v>
      </c>
      <c r="J9" s="11" t="e">
        <f aca="false">VLOOKUP(D9, Reference!$B$2:$D538, 3, FALSE())</f>
        <v>#N/A</v>
      </c>
      <c r="K9" s="11" t="n">
        <f aca="false">IF(H9&gt;Settings!B10, 1, 0)</f>
        <v>0</v>
      </c>
      <c r="L9" s="11" t="n">
        <f aca="false">IF(G9, 1, 0)</f>
        <v>0</v>
      </c>
      <c r="M9" s="6" t="n">
        <f aca="false">IF(E9&gt;0, (I9/(J9/E9)) * (SUM(K9:L9)+1), 0)</f>
        <v>0</v>
      </c>
    </row>
    <row r="10" customFormat="false" ht="15.75" hidden="false" customHeight="false" outlineLevel="0" collapsed="false">
      <c r="A10" s="9"/>
      <c r="C10" s="12"/>
      <c r="D10" s="5"/>
      <c r="G10" s="10" t="b">
        <f aca="false">FALSE()</f>
        <v>0</v>
      </c>
      <c r="I10" s="11" t="e">
        <f aca="false">VLOOKUP(D10, Reference!$B$2:$D538, 2, FALSE())</f>
        <v>#N/A</v>
      </c>
      <c r="J10" s="11" t="e">
        <f aca="false">VLOOKUP(D10, Reference!$B$2:$D538, 3, FALSE())</f>
        <v>#N/A</v>
      </c>
      <c r="K10" s="11" t="n">
        <f aca="false">IF(H10&gt;Settings!B11, 1, 0)</f>
        <v>0</v>
      </c>
      <c r="L10" s="11" t="n">
        <f aca="false">IF(G10, 1, 0)</f>
        <v>0</v>
      </c>
      <c r="M10" s="6" t="n">
        <f aca="false">IF(E10&gt;0, (I10/(J10/E10)) * (SUM(K10:L10)+1), 0)</f>
        <v>0</v>
      </c>
    </row>
    <row r="11" customFormat="false" ht="15.75" hidden="false" customHeight="false" outlineLevel="0" collapsed="false">
      <c r="A11" s="9"/>
      <c r="C11" s="12"/>
      <c r="D11" s="5"/>
      <c r="G11" s="10" t="b">
        <f aca="false">FALSE()</f>
        <v>0</v>
      </c>
      <c r="I11" s="11" t="e">
        <f aca="false">VLOOKUP(D11, Reference!$B$2:$D538, 2, FALSE())</f>
        <v>#N/A</v>
      </c>
      <c r="J11" s="11" t="e">
        <f aca="false">VLOOKUP(D11, Reference!$B$2:$D538, 3, FALSE())</f>
        <v>#N/A</v>
      </c>
      <c r="K11" s="11" t="n">
        <f aca="false">IF(H11&gt;Settings!B12, 1, 0)</f>
        <v>0</v>
      </c>
      <c r="L11" s="11" t="n">
        <f aca="false">IF(G11, 1, 0)</f>
        <v>0</v>
      </c>
      <c r="M11" s="6" t="n">
        <f aca="false">IF(E11&gt;0, (I11/(J11/E11)) * (SUM(K11:L11)+1), 0)</f>
        <v>0</v>
      </c>
    </row>
    <row r="12" customFormat="false" ht="15.75" hidden="false" customHeight="false" outlineLevel="0" collapsed="false">
      <c r="A12" s="9"/>
      <c r="C12" s="12"/>
      <c r="D12" s="5"/>
      <c r="G12" s="10" t="b">
        <f aca="false">FALSE()</f>
        <v>0</v>
      </c>
      <c r="I12" s="11" t="e">
        <f aca="false">VLOOKUP(D12, Reference!$B$2:$D538, 2, FALSE())</f>
        <v>#N/A</v>
      </c>
      <c r="J12" s="11" t="e">
        <f aca="false">VLOOKUP(D12, Reference!$B$2:$D538, 3, FALSE())</f>
        <v>#N/A</v>
      </c>
      <c r="K12" s="11" t="n">
        <f aca="false">IF(H12&gt;Settings!B13, 1, 0)</f>
        <v>0</v>
      </c>
      <c r="L12" s="11" t="n">
        <f aca="false">IF(G12, 1, 0)</f>
        <v>0</v>
      </c>
      <c r="M12" s="6" t="n">
        <f aca="false">IF(E12&gt;0, (I12/(J12/E12)) * (SUM(K12:L12)+1), 0)</f>
        <v>0</v>
      </c>
    </row>
    <row r="13" customFormat="false" ht="15.75" hidden="false" customHeight="false" outlineLevel="0" collapsed="false">
      <c r="A13" s="9"/>
      <c r="C13" s="12"/>
      <c r="D13" s="5"/>
      <c r="G13" s="10" t="b">
        <f aca="false">FALSE()</f>
        <v>0</v>
      </c>
      <c r="I13" s="11" t="e">
        <f aca="false">VLOOKUP(D13, Reference!$B$2:$D538, 2, FALSE())</f>
        <v>#N/A</v>
      </c>
      <c r="J13" s="11" t="e">
        <f aca="false">VLOOKUP(D13, Reference!$B$2:$D538, 3, FALSE())</f>
        <v>#N/A</v>
      </c>
      <c r="K13" s="11" t="n">
        <f aca="false">IF(H13&gt;Settings!B14, 1, 0)</f>
        <v>0</v>
      </c>
      <c r="L13" s="11" t="n">
        <f aca="false">IF(G13, 1, 0)</f>
        <v>0</v>
      </c>
      <c r="M13" s="6" t="n">
        <f aca="false">IF(E13&gt;0, (I13/(J13/E13)) * (SUM(K13:L13)+1), 0)</f>
        <v>0</v>
      </c>
    </row>
    <row r="14" customFormat="false" ht="15.75" hidden="false" customHeight="false" outlineLevel="0" collapsed="false">
      <c r="A14" s="9"/>
      <c r="C14" s="12"/>
      <c r="D14" s="5"/>
      <c r="G14" s="10" t="b">
        <f aca="false">FALSE()</f>
        <v>0</v>
      </c>
      <c r="I14" s="11" t="e">
        <f aca="false">VLOOKUP(D14, Reference!$B$2:$D538, 2, FALSE())</f>
        <v>#N/A</v>
      </c>
      <c r="J14" s="11" t="e">
        <f aca="false">VLOOKUP(D14, Reference!$B$2:$D538, 3, FALSE())</f>
        <v>#N/A</v>
      </c>
      <c r="K14" s="11" t="n">
        <f aca="false">IF(H14&gt;Settings!B15, 1, 0)</f>
        <v>0</v>
      </c>
      <c r="L14" s="11" t="n">
        <f aca="false">IF(G14, 1, 0)</f>
        <v>0</v>
      </c>
      <c r="M14" s="6" t="n">
        <f aca="false">IF(E14&gt;0, (I14/(J14/E14)) * (SUM(K14:L14)+1), 0)</f>
        <v>0</v>
      </c>
    </row>
    <row r="15" customFormat="false" ht="15.75" hidden="false" customHeight="false" outlineLevel="0" collapsed="false">
      <c r="A15" s="9"/>
      <c r="C15" s="12"/>
      <c r="D15" s="5"/>
      <c r="G15" s="10" t="b">
        <f aca="false">FALSE()</f>
        <v>0</v>
      </c>
      <c r="I15" s="11" t="e">
        <f aca="false">VLOOKUP(D15, Reference!$B$2:$D538, 2, FALSE())</f>
        <v>#N/A</v>
      </c>
      <c r="J15" s="11" t="e">
        <f aca="false">VLOOKUP(D15, Reference!$B$2:$D538, 3, FALSE())</f>
        <v>#N/A</v>
      </c>
      <c r="K15" s="11" t="n">
        <f aca="false">IF(H15&gt;Settings!B16, 1, 0)</f>
        <v>0</v>
      </c>
      <c r="L15" s="11" t="n">
        <f aca="false">IF(G15, 1, 0)</f>
        <v>0</v>
      </c>
      <c r="M15" s="6" t="n">
        <f aca="false">IF(E15&gt;0, (I15/(J15/E15)) * (SUM(K15:L15)+1), 0)</f>
        <v>0</v>
      </c>
    </row>
    <row r="16" customFormat="false" ht="15.75" hidden="false" customHeight="false" outlineLevel="0" collapsed="false">
      <c r="A16" s="9"/>
      <c r="C16" s="12"/>
      <c r="D16" s="5"/>
      <c r="G16" s="10" t="b">
        <f aca="false">FALSE()</f>
        <v>0</v>
      </c>
      <c r="I16" s="11" t="e">
        <f aca="false">VLOOKUP(D16, Reference!$B$2:$D538, 2, FALSE())</f>
        <v>#N/A</v>
      </c>
      <c r="J16" s="11" t="e">
        <f aca="false">VLOOKUP(D16, Reference!$B$2:$D538, 3, FALSE())</f>
        <v>#N/A</v>
      </c>
      <c r="K16" s="11" t="n">
        <f aca="false">IF(H16&gt;Settings!B17, 1, 0)</f>
        <v>0</v>
      </c>
      <c r="L16" s="11" t="n">
        <f aca="false">IF(G16, 1, 0)</f>
        <v>0</v>
      </c>
      <c r="M16" s="6" t="n">
        <f aca="false">IF(E16&gt;0, (I16/(J16/E16)) * (SUM(K16:L16)+1), 0)</f>
        <v>0</v>
      </c>
    </row>
    <row r="17" customFormat="false" ht="15.75" hidden="false" customHeight="false" outlineLevel="0" collapsed="false">
      <c r="A17" s="9"/>
      <c r="C17" s="12"/>
      <c r="D17" s="5"/>
      <c r="G17" s="10" t="b">
        <f aca="false">FALSE()</f>
        <v>0</v>
      </c>
      <c r="I17" s="11" t="e">
        <f aca="false">VLOOKUP(D17, Reference!$B$2:$D538, 2, FALSE())</f>
        <v>#N/A</v>
      </c>
      <c r="J17" s="11" t="e">
        <f aca="false">VLOOKUP(D17, Reference!$B$2:$D538, 3, FALSE())</f>
        <v>#N/A</v>
      </c>
      <c r="K17" s="11" t="n">
        <f aca="false">IF(H17&gt;Settings!B18, 1, 0)</f>
        <v>0</v>
      </c>
      <c r="L17" s="11" t="n">
        <f aca="false">IF(G17, 1, 0)</f>
        <v>0</v>
      </c>
      <c r="M17" s="6" t="n">
        <f aca="false">IF(E17&gt;0, (I17/(J17/E17)) * (SUM(K17:L17)+1), 0)</f>
        <v>0</v>
      </c>
    </row>
    <row r="18" customFormat="false" ht="15.75" hidden="false" customHeight="false" outlineLevel="0" collapsed="false">
      <c r="A18" s="9"/>
      <c r="C18" s="12"/>
      <c r="D18" s="5"/>
      <c r="G18" s="10" t="b">
        <f aca="false">FALSE()</f>
        <v>0</v>
      </c>
      <c r="I18" s="11" t="e">
        <f aca="false">VLOOKUP(D18, Reference!$B$2:$D538, 2, FALSE())</f>
        <v>#N/A</v>
      </c>
      <c r="J18" s="11" t="e">
        <f aca="false">VLOOKUP(D18, Reference!$B$2:$D538, 3, FALSE())</f>
        <v>#N/A</v>
      </c>
      <c r="K18" s="11" t="n">
        <f aca="false">IF(H18&gt;Settings!B19, 1, 0)</f>
        <v>0</v>
      </c>
      <c r="L18" s="11" t="n">
        <f aca="false">IF(G18, 1, 0)</f>
        <v>0</v>
      </c>
      <c r="M18" s="6" t="n">
        <f aca="false">IF(E18&gt;0, (I18/(J18/E18)) * (SUM(K18:L18)+1), 0)</f>
        <v>0</v>
      </c>
    </row>
    <row r="19" customFormat="false" ht="15.75" hidden="false" customHeight="false" outlineLevel="0" collapsed="false">
      <c r="A19" s="9"/>
      <c r="C19" s="12"/>
      <c r="D19" s="5"/>
      <c r="G19" s="10" t="b">
        <f aca="false">FALSE()</f>
        <v>0</v>
      </c>
      <c r="I19" s="11" t="e">
        <f aca="false">VLOOKUP(D19, Reference!$B$2:$D538, 2, FALSE())</f>
        <v>#N/A</v>
      </c>
      <c r="J19" s="11" t="e">
        <f aca="false">VLOOKUP(D19, Reference!$B$2:$D538, 3, FALSE())</f>
        <v>#N/A</v>
      </c>
      <c r="K19" s="11" t="n">
        <f aca="false">IF(H19&gt;Settings!B20, 1, 0)</f>
        <v>0</v>
      </c>
      <c r="L19" s="11" t="n">
        <f aca="false">IF(G19, 1, 0)</f>
        <v>0</v>
      </c>
      <c r="M19" s="6" t="n">
        <f aca="false">IF(E19&gt;0, (I19/(J19/E19)) * (SUM(K19:L19)+1), 0)</f>
        <v>0</v>
      </c>
    </row>
    <row r="20" customFormat="false" ht="15.75" hidden="false" customHeight="false" outlineLevel="0" collapsed="false">
      <c r="A20" s="9"/>
      <c r="C20" s="12"/>
      <c r="D20" s="5"/>
      <c r="G20" s="10" t="b">
        <f aca="false">FALSE()</f>
        <v>0</v>
      </c>
      <c r="I20" s="11" t="e">
        <f aca="false">VLOOKUP(D20, Reference!$B$2:$D538, 2, FALSE())</f>
        <v>#N/A</v>
      </c>
      <c r="J20" s="11" t="e">
        <f aca="false">VLOOKUP(D20, Reference!$B$2:$D538, 3, FALSE())</f>
        <v>#N/A</v>
      </c>
      <c r="K20" s="11" t="n">
        <f aca="false">IF(H20&gt;Settings!B21, 1, 0)</f>
        <v>0</v>
      </c>
      <c r="L20" s="11" t="n">
        <f aca="false">IF(G20, 1, 0)</f>
        <v>0</v>
      </c>
      <c r="M20" s="6" t="n">
        <f aca="false">IF(E20&gt;0, (I20/(J20/E20)) * (SUM(K20:L20)+1), 0)</f>
        <v>0</v>
      </c>
    </row>
    <row r="21" customFormat="false" ht="15.75" hidden="false" customHeight="false" outlineLevel="0" collapsed="false">
      <c r="A21" s="9"/>
      <c r="C21" s="12"/>
      <c r="D21" s="5"/>
      <c r="G21" s="10" t="b">
        <f aca="false">FALSE()</f>
        <v>0</v>
      </c>
      <c r="I21" s="11" t="e">
        <f aca="false">VLOOKUP(D21, Reference!$B$2:$D538, 2, FALSE())</f>
        <v>#N/A</v>
      </c>
      <c r="J21" s="11" t="e">
        <f aca="false">VLOOKUP(D21, Reference!$B$2:$D538, 3, FALSE())</f>
        <v>#N/A</v>
      </c>
      <c r="K21" s="11" t="n">
        <f aca="false">IF(H21&gt;Settings!B22, 1, 0)</f>
        <v>0</v>
      </c>
      <c r="L21" s="11" t="n">
        <f aca="false">IF(G21, 1, 0)</f>
        <v>0</v>
      </c>
      <c r="M21" s="6" t="n">
        <f aca="false">IF(E21&gt;0, (I21/(J21/E21)) * (SUM(K21:L21)+1), 0)</f>
        <v>0</v>
      </c>
    </row>
    <row r="22" customFormat="false" ht="15.75" hidden="false" customHeight="false" outlineLevel="0" collapsed="false">
      <c r="A22" s="9"/>
      <c r="C22" s="12"/>
      <c r="D22" s="5"/>
      <c r="G22" s="10" t="b">
        <f aca="false">FALSE()</f>
        <v>0</v>
      </c>
      <c r="I22" s="11" t="e">
        <f aca="false">VLOOKUP(D22, Reference!$B$2:$D538, 2, FALSE())</f>
        <v>#N/A</v>
      </c>
      <c r="J22" s="11" t="e">
        <f aca="false">VLOOKUP(D22, Reference!$B$2:$D538, 3, FALSE())</f>
        <v>#N/A</v>
      </c>
      <c r="K22" s="11" t="n">
        <f aca="false">IF(H22&gt;Settings!B23, 1, 0)</f>
        <v>0</v>
      </c>
      <c r="L22" s="11" t="n">
        <f aca="false">IF(G22, 1, 0)</f>
        <v>0</v>
      </c>
      <c r="M22" s="6" t="n">
        <f aca="false">IF(E22&gt;0, (I22/(J22/E22)) * (SUM(K22:L22)+1), 0)</f>
        <v>0</v>
      </c>
    </row>
    <row r="23" customFormat="false" ht="15.75" hidden="false" customHeight="false" outlineLevel="0" collapsed="false">
      <c r="A23" s="9"/>
      <c r="C23" s="12"/>
      <c r="D23" s="5"/>
      <c r="G23" s="10" t="b">
        <f aca="false">FALSE()</f>
        <v>0</v>
      </c>
      <c r="I23" s="11" t="e">
        <f aca="false">VLOOKUP(D23, Reference!$B$2:$D538, 2, FALSE())</f>
        <v>#N/A</v>
      </c>
      <c r="J23" s="11" t="e">
        <f aca="false">VLOOKUP(D23, Reference!$B$2:$D538, 3, FALSE())</f>
        <v>#N/A</v>
      </c>
      <c r="K23" s="11" t="n">
        <f aca="false">IF(H23&gt;Settings!B24, 1, 0)</f>
        <v>0</v>
      </c>
      <c r="L23" s="11" t="n">
        <f aca="false">IF(G23, 1, 0)</f>
        <v>0</v>
      </c>
      <c r="M23" s="6" t="n">
        <f aca="false">IF(E23&gt;0, (I23/(J23/E23)) * (SUM(K23:L23)+1), 0)</f>
        <v>0</v>
      </c>
    </row>
    <row r="24" customFormat="false" ht="15.75" hidden="false" customHeight="false" outlineLevel="0" collapsed="false">
      <c r="A24" s="9"/>
      <c r="C24" s="12"/>
      <c r="D24" s="5"/>
      <c r="G24" s="10" t="b">
        <f aca="false">FALSE()</f>
        <v>0</v>
      </c>
      <c r="I24" s="11" t="e">
        <f aca="false">VLOOKUP(D24, Reference!$B$2:$D538, 2, FALSE())</f>
        <v>#N/A</v>
      </c>
      <c r="J24" s="11" t="e">
        <f aca="false">VLOOKUP(D24, Reference!$B$2:$D538, 3, FALSE())</f>
        <v>#N/A</v>
      </c>
      <c r="K24" s="11" t="n">
        <f aca="false">IF(H24&gt;Settings!B25, 1, 0)</f>
        <v>0</v>
      </c>
      <c r="L24" s="11" t="n">
        <f aca="false">IF(G24, 1, 0)</f>
        <v>0</v>
      </c>
      <c r="M24" s="6" t="n">
        <f aca="false">IF(E24&gt;0, (I24/(J24/E24)) * (SUM(K24:L24)+1), 0)</f>
        <v>0</v>
      </c>
    </row>
    <row r="25" customFormat="false" ht="15.75" hidden="false" customHeight="false" outlineLevel="0" collapsed="false">
      <c r="A25" s="9"/>
      <c r="C25" s="12"/>
      <c r="D25" s="5"/>
      <c r="G25" s="10" t="b">
        <f aca="false">FALSE()</f>
        <v>0</v>
      </c>
      <c r="I25" s="11" t="e">
        <f aca="false">VLOOKUP(D25, Reference!$B$2:$D538, 2, FALSE())</f>
        <v>#N/A</v>
      </c>
      <c r="J25" s="11" t="e">
        <f aca="false">VLOOKUP(D25, Reference!$B$2:$D538, 3, FALSE())</f>
        <v>#N/A</v>
      </c>
      <c r="K25" s="11" t="n">
        <f aca="false">IF(H25&gt;Settings!B26, 1, 0)</f>
        <v>0</v>
      </c>
      <c r="L25" s="11" t="n">
        <f aca="false">IF(G25, 1, 0)</f>
        <v>0</v>
      </c>
      <c r="M25" s="6" t="n">
        <f aca="false">IF(E25&gt;0, (I25/(J25/E25)) * (SUM(K25:L25)+1), 0)</f>
        <v>0</v>
      </c>
    </row>
    <row r="26" customFormat="false" ht="15.75" hidden="false" customHeight="false" outlineLevel="0" collapsed="false">
      <c r="A26" s="9"/>
      <c r="C26" s="12"/>
      <c r="D26" s="5"/>
      <c r="G26" s="10" t="b">
        <f aca="false">FALSE()</f>
        <v>0</v>
      </c>
      <c r="I26" s="11" t="e">
        <f aca="false">VLOOKUP(D26, Reference!$B$2:$D538, 2, FALSE())</f>
        <v>#N/A</v>
      </c>
      <c r="J26" s="11" t="e">
        <f aca="false">VLOOKUP(D26, Reference!$B$2:$D538, 3, FALSE())</f>
        <v>#N/A</v>
      </c>
      <c r="K26" s="11" t="n">
        <f aca="false">IF(H26&gt;Settings!B27, 1, 0)</f>
        <v>0</v>
      </c>
      <c r="L26" s="11" t="n">
        <f aca="false">IF(G26, 1, 0)</f>
        <v>0</v>
      </c>
      <c r="M26" s="6" t="n">
        <f aca="false">IF(E26&gt;0, (I26/(J26/E26)) * (SUM(K26:L26)+1), 0)</f>
        <v>0</v>
      </c>
    </row>
    <row r="27" customFormat="false" ht="15.75" hidden="false" customHeight="false" outlineLevel="0" collapsed="false">
      <c r="A27" s="9"/>
      <c r="C27" s="12"/>
      <c r="D27" s="5"/>
      <c r="G27" s="10" t="b">
        <f aca="false">FALSE()</f>
        <v>0</v>
      </c>
      <c r="I27" s="11" t="e">
        <f aca="false">VLOOKUP(D27, Reference!$B$2:$D538, 2, FALSE())</f>
        <v>#N/A</v>
      </c>
      <c r="J27" s="11" t="e">
        <f aca="false">VLOOKUP(D27, Reference!$B$2:$D538, 3, FALSE())</f>
        <v>#N/A</v>
      </c>
      <c r="K27" s="11" t="n">
        <f aca="false">IF(H27&gt;Settings!B28, 1, 0)</f>
        <v>0</v>
      </c>
      <c r="L27" s="11" t="n">
        <f aca="false">IF(G27, 1, 0)</f>
        <v>0</v>
      </c>
      <c r="M27" s="6" t="n">
        <f aca="false">IF(E27&gt;0, (I27/(J27/E27)) * (SUM(K27:L27)+1), 0)</f>
        <v>0</v>
      </c>
    </row>
    <row r="28" customFormat="false" ht="15.75" hidden="false" customHeight="false" outlineLevel="0" collapsed="false">
      <c r="A28" s="9"/>
      <c r="C28" s="12"/>
      <c r="D28" s="5"/>
      <c r="G28" s="10" t="b">
        <f aca="false">FALSE()</f>
        <v>0</v>
      </c>
      <c r="I28" s="11" t="e">
        <f aca="false">VLOOKUP(D28, Reference!$B$2:$D538, 2, FALSE())</f>
        <v>#N/A</v>
      </c>
      <c r="J28" s="11" t="e">
        <f aca="false">VLOOKUP(D28, Reference!$B$2:$D538, 3, FALSE())</f>
        <v>#N/A</v>
      </c>
      <c r="K28" s="11" t="n">
        <f aca="false">IF(H28&gt;Settings!B29, 1, 0)</f>
        <v>0</v>
      </c>
      <c r="L28" s="11" t="n">
        <f aca="false">IF(G28, 1, 0)</f>
        <v>0</v>
      </c>
      <c r="M28" s="6" t="n">
        <f aca="false">IF(E28&gt;0, (I28/(J28/E28)) * (SUM(K28:L28)+1), 0)</f>
        <v>0</v>
      </c>
    </row>
    <row r="29" customFormat="false" ht="15.75" hidden="false" customHeight="false" outlineLevel="0" collapsed="false">
      <c r="A29" s="9"/>
      <c r="C29" s="12"/>
      <c r="D29" s="5"/>
      <c r="G29" s="10" t="b">
        <f aca="false">FALSE()</f>
        <v>0</v>
      </c>
      <c r="I29" s="11" t="e">
        <f aca="false">VLOOKUP(D29, Reference!$B$2:$D538, 2, FALSE())</f>
        <v>#N/A</v>
      </c>
      <c r="J29" s="11" t="e">
        <f aca="false">VLOOKUP(D29, Reference!$B$2:$D538, 3, FALSE())</f>
        <v>#N/A</v>
      </c>
      <c r="K29" s="11" t="n">
        <f aca="false">IF(H29&gt;Settings!B30, 1, 0)</f>
        <v>0</v>
      </c>
      <c r="L29" s="11" t="n">
        <f aca="false">IF(G29, 1, 0)</f>
        <v>0</v>
      </c>
      <c r="M29" s="6" t="n">
        <f aca="false">IF(E29&gt;0, (I29/(J29/E29)) * (SUM(K29:L29)+1), 0)</f>
        <v>0</v>
      </c>
    </row>
    <row r="30" customFormat="false" ht="15.75" hidden="false" customHeight="false" outlineLevel="0" collapsed="false">
      <c r="A30" s="9"/>
      <c r="C30" s="12"/>
      <c r="D30" s="5"/>
      <c r="G30" s="10" t="b">
        <f aca="false">FALSE()</f>
        <v>0</v>
      </c>
      <c r="I30" s="11" t="e">
        <f aca="false">VLOOKUP(D30, Reference!$B$2:$D538, 2, FALSE())</f>
        <v>#N/A</v>
      </c>
      <c r="J30" s="11" t="e">
        <f aca="false">VLOOKUP(D30, Reference!$B$2:$D538, 3, FALSE())</f>
        <v>#N/A</v>
      </c>
      <c r="K30" s="11" t="n">
        <f aca="false">IF(H30&gt;Settings!B31, 1, 0)</f>
        <v>0</v>
      </c>
      <c r="L30" s="11" t="n">
        <f aca="false">IF(G30, 1, 0)</f>
        <v>0</v>
      </c>
      <c r="M30" s="6" t="n">
        <f aca="false">IF(E30&gt;0, (I30/(J30/E30)) * (SUM(K30:L30)+1), 0)</f>
        <v>0</v>
      </c>
    </row>
    <row r="31" customFormat="false" ht="15.75" hidden="false" customHeight="false" outlineLevel="0" collapsed="false">
      <c r="A31" s="9"/>
      <c r="C31" s="12"/>
      <c r="D31" s="5"/>
      <c r="G31" s="10" t="b">
        <f aca="false">FALSE()</f>
        <v>0</v>
      </c>
      <c r="I31" s="11" t="e">
        <f aca="false">VLOOKUP(D31, Reference!$B$2:$D538, 2, FALSE())</f>
        <v>#N/A</v>
      </c>
      <c r="J31" s="11" t="e">
        <f aca="false">VLOOKUP(D31, Reference!$B$2:$D538, 3, FALSE())</f>
        <v>#N/A</v>
      </c>
      <c r="K31" s="11" t="n">
        <f aca="false">IF(H31&gt;Settings!B32, 1, 0)</f>
        <v>0</v>
      </c>
      <c r="L31" s="11" t="n">
        <f aca="false">IF(G31, 1, 0)</f>
        <v>0</v>
      </c>
      <c r="M31" s="6" t="n">
        <f aca="false">IF(E31&gt;0, (I31/(J31/E31)) * (SUM(K31:L31)+1), 0)</f>
        <v>0</v>
      </c>
    </row>
    <row r="32" customFormat="false" ht="15.75" hidden="false" customHeight="false" outlineLevel="0" collapsed="false">
      <c r="A32" s="9"/>
      <c r="C32" s="12"/>
      <c r="D32" s="5"/>
      <c r="G32" s="10" t="b">
        <f aca="false">FALSE()</f>
        <v>0</v>
      </c>
      <c r="I32" s="11" t="e">
        <f aca="false">VLOOKUP(D32, Reference!$B$2:$D538, 2, FALSE())</f>
        <v>#N/A</v>
      </c>
      <c r="J32" s="11" t="e">
        <f aca="false">VLOOKUP(D32, Reference!$B$2:$D538, 3, FALSE())</f>
        <v>#N/A</v>
      </c>
      <c r="K32" s="11" t="n">
        <f aca="false">IF(H32&gt;Settings!B33, 1, 0)</f>
        <v>0</v>
      </c>
      <c r="L32" s="11" t="n">
        <f aca="false">IF(G32, 1, 0)</f>
        <v>0</v>
      </c>
      <c r="M32" s="6" t="n">
        <f aca="false">IF(E32&gt;0, (I32/(J32/E32)) * (SUM(K32:L32)+1), 0)</f>
        <v>0</v>
      </c>
    </row>
    <row r="33" customFormat="false" ht="15.75" hidden="false" customHeight="false" outlineLevel="0" collapsed="false">
      <c r="A33" s="9"/>
      <c r="C33" s="12"/>
      <c r="D33" s="5"/>
      <c r="G33" s="10" t="b">
        <f aca="false">FALSE()</f>
        <v>0</v>
      </c>
      <c r="I33" s="11" t="e">
        <f aca="false">VLOOKUP(D33, Reference!$B$2:$D538, 2, FALSE())</f>
        <v>#N/A</v>
      </c>
      <c r="J33" s="11" t="e">
        <f aca="false">VLOOKUP(D33, Reference!$B$2:$D538, 3, FALSE())</f>
        <v>#N/A</v>
      </c>
      <c r="K33" s="11" t="n">
        <f aca="false">IF(H33&gt;Settings!B34, 1, 0)</f>
        <v>0</v>
      </c>
      <c r="L33" s="11" t="n">
        <f aca="false">IF(G33, 1, 0)</f>
        <v>0</v>
      </c>
      <c r="M33" s="6" t="n">
        <f aca="false">IF(E33&gt;0, (I33/(J33/E33)) * (SUM(K33:L33)+1), 0)</f>
        <v>0</v>
      </c>
    </row>
    <row r="34" customFormat="false" ht="15.75" hidden="false" customHeight="false" outlineLevel="0" collapsed="false">
      <c r="A34" s="9"/>
      <c r="C34" s="12"/>
      <c r="D34" s="5"/>
      <c r="G34" s="10" t="b">
        <f aca="false">FALSE()</f>
        <v>0</v>
      </c>
      <c r="I34" s="11" t="e">
        <f aca="false">VLOOKUP(D34, Reference!$B$2:$D538, 2, FALSE())</f>
        <v>#N/A</v>
      </c>
      <c r="J34" s="11" t="e">
        <f aca="false">VLOOKUP(D34, Reference!$B$2:$D538, 3, FALSE())</f>
        <v>#N/A</v>
      </c>
      <c r="K34" s="11" t="n">
        <f aca="false">IF(H34&gt;Settings!B35, 1, 0)</f>
        <v>0</v>
      </c>
      <c r="L34" s="11" t="n">
        <f aca="false">IF(G34, 1, 0)</f>
        <v>0</v>
      </c>
      <c r="M34" s="6" t="n">
        <f aca="false">IF(E34&gt;0, (I34/(J34/E34)) * (SUM(K34:L34)+1), 0)</f>
        <v>0</v>
      </c>
    </row>
    <row r="35" customFormat="false" ht="15.75" hidden="false" customHeight="false" outlineLevel="0" collapsed="false">
      <c r="A35" s="9"/>
      <c r="C35" s="12"/>
      <c r="D35" s="5"/>
      <c r="G35" s="10" t="b">
        <f aca="false">FALSE()</f>
        <v>0</v>
      </c>
      <c r="I35" s="11" t="e">
        <f aca="false">VLOOKUP(D35, Reference!$B$2:$D538, 2, FALSE())</f>
        <v>#N/A</v>
      </c>
      <c r="J35" s="11" t="e">
        <f aca="false">VLOOKUP(D35, Reference!$B$2:$D538, 3, FALSE())</f>
        <v>#N/A</v>
      </c>
      <c r="K35" s="11" t="n">
        <f aca="false">IF(H35&gt;Settings!B36, 1, 0)</f>
        <v>0</v>
      </c>
      <c r="L35" s="11" t="n">
        <f aca="false">IF(G35, 1, 0)</f>
        <v>0</v>
      </c>
      <c r="M35" s="6" t="n">
        <f aca="false">IF(E35&gt;0, (I35/(J35/E35)) * (SUM(K35:L35)+1), 0)</f>
        <v>0</v>
      </c>
    </row>
    <row r="36" customFormat="false" ht="15.75" hidden="false" customHeight="false" outlineLevel="0" collapsed="false">
      <c r="A36" s="9"/>
      <c r="C36" s="12"/>
      <c r="D36" s="5"/>
      <c r="G36" s="10" t="b">
        <f aca="false">FALSE()</f>
        <v>0</v>
      </c>
      <c r="I36" s="11" t="e">
        <f aca="false">VLOOKUP(D36, Reference!$B$2:$D538, 2, FALSE())</f>
        <v>#N/A</v>
      </c>
      <c r="J36" s="11" t="e">
        <f aca="false">VLOOKUP(D36, Reference!$B$2:$D538, 3, FALSE())</f>
        <v>#N/A</v>
      </c>
      <c r="K36" s="11" t="n">
        <f aca="false">IF(H36&gt;Settings!B37, 1, 0)</f>
        <v>0</v>
      </c>
      <c r="L36" s="11" t="n">
        <f aca="false">IF(G36, 1, 0)</f>
        <v>0</v>
      </c>
      <c r="M36" s="6" t="n">
        <f aca="false">IF(E36&gt;0, (I36/(J36/E36)) * (SUM(K36:L36)+1), 0)</f>
        <v>0</v>
      </c>
    </row>
    <row r="37" customFormat="false" ht="15.75" hidden="false" customHeight="false" outlineLevel="0" collapsed="false">
      <c r="A37" s="9"/>
      <c r="C37" s="12"/>
      <c r="D37" s="5"/>
      <c r="G37" s="10" t="b">
        <f aca="false">FALSE()</f>
        <v>0</v>
      </c>
      <c r="I37" s="11" t="e">
        <f aca="false">VLOOKUP(D37, Reference!$B$2:$D538, 2, FALSE())</f>
        <v>#N/A</v>
      </c>
      <c r="J37" s="11" t="e">
        <f aca="false">VLOOKUP(D37, Reference!$B$2:$D538, 3, FALSE())</f>
        <v>#N/A</v>
      </c>
      <c r="K37" s="11" t="n">
        <f aca="false">IF(H37&gt;Settings!B38, 1, 0)</f>
        <v>0</v>
      </c>
      <c r="L37" s="11" t="n">
        <f aca="false">IF(G37, 1, 0)</f>
        <v>0</v>
      </c>
      <c r="M37" s="6" t="n">
        <f aca="false">IF(E37&gt;0, (I37/(J37/E37)) * (SUM(K37:L37)+1), 0)</f>
        <v>0</v>
      </c>
    </row>
    <row r="38" customFormat="false" ht="15.75" hidden="false" customHeight="false" outlineLevel="0" collapsed="false">
      <c r="A38" s="9"/>
      <c r="C38" s="12"/>
      <c r="D38" s="5"/>
      <c r="G38" s="10" t="b">
        <f aca="false">FALSE()</f>
        <v>0</v>
      </c>
      <c r="I38" s="11" t="e">
        <f aca="false">VLOOKUP(D38, Reference!$B$2:$D538, 2, FALSE())</f>
        <v>#N/A</v>
      </c>
      <c r="J38" s="11" t="e">
        <f aca="false">VLOOKUP(D38, Reference!$B$2:$D538, 3, FALSE())</f>
        <v>#N/A</v>
      </c>
      <c r="K38" s="11" t="n">
        <f aca="false">IF(H38&gt;Settings!B39, 1, 0)</f>
        <v>0</v>
      </c>
      <c r="L38" s="11" t="n">
        <f aca="false">IF(G38, 1, 0)</f>
        <v>0</v>
      </c>
      <c r="M38" s="6" t="n">
        <f aca="false">IF(E38&gt;0, (I38/(J38/E38)) * (SUM(K38:L38)+1), 0)</f>
        <v>0</v>
      </c>
    </row>
    <row r="39" customFormat="false" ht="15.75" hidden="false" customHeight="false" outlineLevel="0" collapsed="false">
      <c r="A39" s="9"/>
      <c r="C39" s="12"/>
      <c r="D39" s="5"/>
      <c r="G39" s="10" t="b">
        <f aca="false">FALSE()</f>
        <v>0</v>
      </c>
      <c r="I39" s="11" t="e">
        <f aca="false">VLOOKUP(D39, Reference!$B$2:$D538, 2, FALSE())</f>
        <v>#N/A</v>
      </c>
      <c r="J39" s="11" t="e">
        <f aca="false">VLOOKUP(D39, Reference!$B$2:$D538, 3, FALSE())</f>
        <v>#N/A</v>
      </c>
      <c r="K39" s="11" t="n">
        <f aca="false">IF(H39&gt;Settings!B40, 1, 0)</f>
        <v>0</v>
      </c>
      <c r="L39" s="11" t="n">
        <f aca="false">IF(G39, 1, 0)</f>
        <v>0</v>
      </c>
      <c r="M39" s="6" t="n">
        <f aca="false">IF(E39&gt;0, (I39/(J39/E39)) * (SUM(K39:L39)+1), 0)</f>
        <v>0</v>
      </c>
    </row>
    <row r="40" customFormat="false" ht="15.75" hidden="false" customHeight="false" outlineLevel="0" collapsed="false">
      <c r="A40" s="9"/>
      <c r="C40" s="12"/>
      <c r="D40" s="5"/>
      <c r="G40" s="10" t="b">
        <f aca="false">FALSE()</f>
        <v>0</v>
      </c>
      <c r="I40" s="11" t="e">
        <f aca="false">VLOOKUP(D40, Reference!$B$2:$D538, 2, FALSE())</f>
        <v>#N/A</v>
      </c>
      <c r="J40" s="11" t="e">
        <f aca="false">VLOOKUP(D40, Reference!$B$2:$D538, 3, FALSE())</f>
        <v>#N/A</v>
      </c>
      <c r="K40" s="11" t="n">
        <f aca="false">IF(H40&gt;Settings!B41, 1, 0)</f>
        <v>0</v>
      </c>
      <c r="L40" s="11" t="n">
        <f aca="false">IF(G40, 1, 0)</f>
        <v>0</v>
      </c>
      <c r="M40" s="6" t="n">
        <f aca="false">IF(E40&gt;0, (I40/(J40/E40)) * (SUM(K40:L40)+1), 0)</f>
        <v>0</v>
      </c>
    </row>
    <row r="41" customFormat="false" ht="15.75" hidden="false" customHeight="false" outlineLevel="0" collapsed="false">
      <c r="A41" s="9"/>
      <c r="C41" s="12"/>
      <c r="D41" s="5"/>
      <c r="G41" s="10" t="b">
        <f aca="false">FALSE()</f>
        <v>0</v>
      </c>
      <c r="I41" s="11" t="e">
        <f aca="false">VLOOKUP(D41, Reference!$B$2:$D538, 2, FALSE())</f>
        <v>#N/A</v>
      </c>
      <c r="J41" s="11" t="e">
        <f aca="false">VLOOKUP(D41, Reference!$B$2:$D538, 3, FALSE())</f>
        <v>#N/A</v>
      </c>
      <c r="K41" s="11" t="n">
        <f aca="false">IF(H41&gt;Settings!B42, 1, 0)</f>
        <v>0</v>
      </c>
      <c r="L41" s="11" t="n">
        <f aca="false">IF(G41, 1, 0)</f>
        <v>0</v>
      </c>
      <c r="M41" s="6" t="n">
        <f aca="false">IF(E41&gt;0, (I41/(J41/E41)) * (SUM(K41:L41)+1), 0)</f>
        <v>0</v>
      </c>
    </row>
    <row r="42" customFormat="false" ht="15.75" hidden="false" customHeight="false" outlineLevel="0" collapsed="false">
      <c r="A42" s="9"/>
      <c r="C42" s="12"/>
      <c r="D42" s="5"/>
      <c r="G42" s="10" t="b">
        <f aca="false">FALSE()</f>
        <v>0</v>
      </c>
      <c r="I42" s="11" t="e">
        <f aca="false">VLOOKUP(D42, Reference!$B$2:$D538, 2, FALSE())</f>
        <v>#N/A</v>
      </c>
      <c r="J42" s="11" t="e">
        <f aca="false">VLOOKUP(D42, Reference!$B$2:$D538, 3, FALSE())</f>
        <v>#N/A</v>
      </c>
      <c r="K42" s="11" t="n">
        <f aca="false">IF(H42&gt;Settings!B43, 1, 0)</f>
        <v>0</v>
      </c>
      <c r="L42" s="11" t="n">
        <f aca="false">IF(G42, 1, 0)</f>
        <v>0</v>
      </c>
      <c r="M42" s="6" t="n">
        <f aca="false">IF(E42&gt;0, (I42/(J42/E42)) * (SUM(K42:L42)+1), 0)</f>
        <v>0</v>
      </c>
    </row>
    <row r="43" customFormat="false" ht="15.75" hidden="false" customHeight="false" outlineLevel="0" collapsed="false">
      <c r="A43" s="9"/>
      <c r="C43" s="12"/>
      <c r="D43" s="5"/>
      <c r="G43" s="10" t="b">
        <f aca="false">FALSE()</f>
        <v>0</v>
      </c>
      <c r="I43" s="11" t="e">
        <f aca="false">VLOOKUP(D43, Reference!$B$2:$D538, 2, FALSE())</f>
        <v>#N/A</v>
      </c>
      <c r="J43" s="11" t="e">
        <f aca="false">VLOOKUP(D43, Reference!$B$2:$D538, 3, FALSE())</f>
        <v>#N/A</v>
      </c>
      <c r="K43" s="11" t="n">
        <f aca="false">IF(H43&gt;Settings!B44, 1, 0)</f>
        <v>0</v>
      </c>
      <c r="L43" s="11" t="n">
        <f aca="false">IF(G43, 1, 0)</f>
        <v>0</v>
      </c>
      <c r="M43" s="6" t="n">
        <f aca="false">IF(E43&gt;0, (I43/(J43/E43)) * (SUM(K43:L43)+1), 0)</f>
        <v>0</v>
      </c>
    </row>
    <row r="44" customFormat="false" ht="15.75" hidden="false" customHeight="false" outlineLevel="0" collapsed="false">
      <c r="A44" s="9"/>
      <c r="C44" s="12"/>
      <c r="D44" s="5"/>
      <c r="G44" s="10" t="b">
        <f aca="false">FALSE()</f>
        <v>0</v>
      </c>
      <c r="I44" s="11" t="e">
        <f aca="false">VLOOKUP(D44, Reference!$B$2:$D538, 2, FALSE())</f>
        <v>#N/A</v>
      </c>
      <c r="J44" s="11" t="e">
        <f aca="false">VLOOKUP(D44, Reference!$B$2:$D538, 3, FALSE())</f>
        <v>#N/A</v>
      </c>
      <c r="K44" s="11" t="n">
        <f aca="false">IF(H44&gt;Settings!B45, 1, 0)</f>
        <v>0</v>
      </c>
      <c r="L44" s="11" t="n">
        <f aca="false">IF(G44, 1, 0)</f>
        <v>0</v>
      </c>
      <c r="M44" s="6" t="n">
        <f aca="false">IF(E44&gt;0, (I44/(J44/E44)) * (SUM(K44:L44)+1), 0)</f>
        <v>0</v>
      </c>
    </row>
    <row r="45" customFormat="false" ht="15.75" hidden="false" customHeight="false" outlineLevel="0" collapsed="false">
      <c r="A45" s="9"/>
      <c r="C45" s="12"/>
      <c r="D45" s="5"/>
      <c r="G45" s="10" t="b">
        <f aca="false">FALSE()</f>
        <v>0</v>
      </c>
      <c r="I45" s="11" t="e">
        <f aca="false">VLOOKUP(D45, Reference!$B$2:$D538, 2, FALSE())</f>
        <v>#N/A</v>
      </c>
      <c r="J45" s="11" t="e">
        <f aca="false">VLOOKUP(D45, Reference!$B$2:$D538, 3, FALSE())</f>
        <v>#N/A</v>
      </c>
      <c r="K45" s="11" t="n">
        <f aca="false">IF(H45&gt;Settings!B46, 1, 0)</f>
        <v>0</v>
      </c>
      <c r="L45" s="11" t="n">
        <f aca="false">IF(G45, 1, 0)</f>
        <v>0</v>
      </c>
      <c r="M45" s="6" t="n">
        <f aca="false">IF(E45&gt;0, (I45/(J45/E45)) * (SUM(K45:L45)+1), 0)</f>
        <v>0</v>
      </c>
    </row>
    <row r="46" customFormat="false" ht="15.75" hidden="false" customHeight="false" outlineLevel="0" collapsed="false">
      <c r="A46" s="9"/>
      <c r="C46" s="12"/>
      <c r="D46" s="5"/>
      <c r="G46" s="10" t="b">
        <f aca="false">FALSE()</f>
        <v>0</v>
      </c>
      <c r="I46" s="11" t="e">
        <f aca="false">VLOOKUP(D46, Reference!$B$2:$D538, 2, FALSE())</f>
        <v>#N/A</v>
      </c>
      <c r="J46" s="11" t="e">
        <f aca="false">VLOOKUP(D46, Reference!$B$2:$D538, 3, FALSE())</f>
        <v>#N/A</v>
      </c>
      <c r="K46" s="11" t="n">
        <f aca="false">IF(H46&gt;Settings!B47, 1, 0)</f>
        <v>0</v>
      </c>
      <c r="L46" s="11" t="n">
        <f aca="false">IF(G46, 1, 0)</f>
        <v>0</v>
      </c>
      <c r="M46" s="6" t="n">
        <f aca="false">IF(E46&gt;0, (I46/(J46/E46)) * (SUM(K46:L46)+1), 0)</f>
        <v>0</v>
      </c>
    </row>
    <row r="47" customFormat="false" ht="15.75" hidden="false" customHeight="false" outlineLevel="0" collapsed="false">
      <c r="A47" s="9"/>
      <c r="C47" s="12"/>
      <c r="D47" s="5"/>
      <c r="G47" s="10" t="b">
        <f aca="false">FALSE()</f>
        <v>0</v>
      </c>
      <c r="I47" s="11" t="e">
        <f aca="false">VLOOKUP(D47, Reference!$B$2:$D538, 2, FALSE())</f>
        <v>#N/A</v>
      </c>
      <c r="J47" s="11" t="e">
        <f aca="false">VLOOKUP(D47, Reference!$B$2:$D538, 3, FALSE())</f>
        <v>#N/A</v>
      </c>
      <c r="K47" s="11" t="n">
        <f aca="false">IF(H47&gt;Settings!B48, 1, 0)</f>
        <v>0</v>
      </c>
      <c r="L47" s="11" t="n">
        <f aca="false">IF(G47, 1, 0)</f>
        <v>0</v>
      </c>
      <c r="M47" s="6" t="n">
        <f aca="false">IF(E47&gt;0, (I47/(J47/E47)) * (SUM(K47:L47)+1), 0)</f>
        <v>0</v>
      </c>
    </row>
    <row r="48" customFormat="false" ht="15.75" hidden="false" customHeight="false" outlineLevel="0" collapsed="false">
      <c r="A48" s="9"/>
      <c r="C48" s="12"/>
      <c r="D48" s="5"/>
      <c r="G48" s="10" t="b">
        <f aca="false">FALSE()</f>
        <v>0</v>
      </c>
      <c r="I48" s="11" t="e">
        <f aca="false">VLOOKUP(D48, Reference!$B$2:$D538, 2, FALSE())</f>
        <v>#N/A</v>
      </c>
      <c r="J48" s="11" t="e">
        <f aca="false">VLOOKUP(D48, Reference!$B$2:$D538, 3, FALSE())</f>
        <v>#N/A</v>
      </c>
      <c r="K48" s="11" t="n">
        <f aca="false">IF(H48&gt;Settings!B49, 1, 0)</f>
        <v>0</v>
      </c>
      <c r="L48" s="11" t="n">
        <f aca="false">IF(G48, 1, 0)</f>
        <v>0</v>
      </c>
      <c r="M48" s="6" t="n">
        <f aca="false">IF(E48&gt;0, (I48/(J48/E48)) * (SUM(K48:L48)+1), 0)</f>
        <v>0</v>
      </c>
    </row>
    <row r="49" customFormat="false" ht="15.75" hidden="false" customHeight="false" outlineLevel="0" collapsed="false">
      <c r="A49" s="9"/>
      <c r="C49" s="12"/>
      <c r="D49" s="5"/>
      <c r="G49" s="10" t="b">
        <f aca="false">FALSE()</f>
        <v>0</v>
      </c>
      <c r="I49" s="11" t="e">
        <f aca="false">VLOOKUP(D49, Reference!$B$2:$D538, 2, FALSE())</f>
        <v>#N/A</v>
      </c>
      <c r="J49" s="11" t="e">
        <f aca="false">VLOOKUP(D49, Reference!$B$2:$D538, 3, FALSE())</f>
        <v>#N/A</v>
      </c>
      <c r="K49" s="11" t="n">
        <f aca="false">IF(H49&gt;Settings!B50, 1, 0)</f>
        <v>0</v>
      </c>
      <c r="L49" s="11" t="n">
        <f aca="false">IF(G49, 1, 0)</f>
        <v>0</v>
      </c>
      <c r="M49" s="6" t="n">
        <f aca="false">IF(E49&gt;0, (I49/(J49/E49)) * (SUM(K49:L49)+1), 0)</f>
        <v>0</v>
      </c>
    </row>
    <row r="50" customFormat="false" ht="15.75" hidden="false" customHeight="false" outlineLevel="0" collapsed="false">
      <c r="A50" s="9"/>
      <c r="C50" s="12"/>
      <c r="D50" s="5"/>
      <c r="G50" s="10" t="b">
        <f aca="false">FALSE()</f>
        <v>0</v>
      </c>
      <c r="I50" s="11" t="e">
        <f aca="false">VLOOKUP(D50, Reference!$B$2:$D538, 2, FALSE())</f>
        <v>#N/A</v>
      </c>
      <c r="J50" s="11" t="e">
        <f aca="false">VLOOKUP(D50, Reference!$B$2:$D538, 3, FALSE())</f>
        <v>#N/A</v>
      </c>
      <c r="K50" s="11" t="n">
        <f aca="false">IF(H50&gt;Settings!B51, 1, 0)</f>
        <v>0</v>
      </c>
      <c r="L50" s="11" t="n">
        <f aca="false">IF(G50, 1, 0)</f>
        <v>0</v>
      </c>
      <c r="M50" s="6" t="n">
        <f aca="false">IF(E50&gt;0, (I50/(J50/E50)) * (SUM(K50:L50)+1), 0)</f>
        <v>0</v>
      </c>
    </row>
    <row r="51" customFormat="false" ht="15.75" hidden="false" customHeight="false" outlineLevel="0" collapsed="false">
      <c r="A51" s="9"/>
      <c r="C51" s="12"/>
      <c r="D51" s="5"/>
      <c r="G51" s="10" t="b">
        <f aca="false">FALSE()</f>
        <v>0</v>
      </c>
      <c r="I51" s="11" t="e">
        <f aca="false">VLOOKUP(D51, Reference!$B$2:$D538, 2, FALSE())</f>
        <v>#N/A</v>
      </c>
      <c r="J51" s="11" t="e">
        <f aca="false">VLOOKUP(D51, Reference!$B$2:$D538, 3, FALSE())</f>
        <v>#N/A</v>
      </c>
      <c r="K51" s="11" t="n">
        <f aca="false">IF(H51&gt;Settings!B52, 1, 0)</f>
        <v>0</v>
      </c>
      <c r="L51" s="11" t="n">
        <f aca="false">IF(G51, 1, 0)</f>
        <v>0</v>
      </c>
      <c r="M51" s="6" t="n">
        <f aca="false">IF(E51&gt;0, (I51/(J51/E51)) * (SUM(K51:L51)+1), 0)</f>
        <v>0</v>
      </c>
    </row>
    <row r="52" customFormat="false" ht="15.75" hidden="false" customHeight="false" outlineLevel="0" collapsed="false">
      <c r="A52" s="9"/>
      <c r="C52" s="12"/>
      <c r="D52" s="5"/>
      <c r="G52" s="10" t="b">
        <f aca="false">FALSE()</f>
        <v>0</v>
      </c>
      <c r="I52" s="11" t="e">
        <f aca="false">VLOOKUP(D52, Reference!$B$2:$D538, 2, FALSE())</f>
        <v>#N/A</v>
      </c>
      <c r="J52" s="11" t="e">
        <f aca="false">VLOOKUP(D52, Reference!$B$2:$D538, 3, FALSE())</f>
        <v>#N/A</v>
      </c>
      <c r="K52" s="11" t="n">
        <f aca="false">IF(H52&gt;Settings!B53, 1, 0)</f>
        <v>0</v>
      </c>
      <c r="L52" s="11" t="n">
        <f aca="false">IF(G52, 1, 0)</f>
        <v>0</v>
      </c>
      <c r="M52" s="6" t="n">
        <f aca="false">IF(E52&gt;0, (I52/(J52/E52)) * (SUM(K52:L52)+1), 0)</f>
        <v>0</v>
      </c>
    </row>
    <row r="53" customFormat="false" ht="15.75" hidden="false" customHeight="false" outlineLevel="0" collapsed="false">
      <c r="A53" s="9"/>
      <c r="C53" s="12"/>
      <c r="D53" s="5"/>
      <c r="G53" s="10" t="b">
        <f aca="false">FALSE()</f>
        <v>0</v>
      </c>
      <c r="I53" s="11" t="e">
        <f aca="false">VLOOKUP(D53, Reference!$B$2:$D538, 2, FALSE())</f>
        <v>#N/A</v>
      </c>
      <c r="J53" s="11" t="e">
        <f aca="false">VLOOKUP(D53, Reference!$B$2:$D538, 3, FALSE())</f>
        <v>#N/A</v>
      </c>
      <c r="K53" s="11" t="n">
        <f aca="false">IF(H53&gt;Settings!B54, 1, 0)</f>
        <v>0</v>
      </c>
      <c r="L53" s="11" t="n">
        <f aca="false">IF(G53, 1, 0)</f>
        <v>0</v>
      </c>
      <c r="M53" s="6" t="n">
        <f aca="false">IF(E53&gt;0, (I53/(J53/E53)) * (SUM(K53:L53)+1), 0)</f>
        <v>0</v>
      </c>
    </row>
    <row r="54" customFormat="false" ht="15.75" hidden="false" customHeight="false" outlineLevel="0" collapsed="false">
      <c r="A54" s="9"/>
      <c r="C54" s="12"/>
      <c r="D54" s="5"/>
      <c r="G54" s="10" t="b">
        <f aca="false">FALSE()</f>
        <v>0</v>
      </c>
      <c r="I54" s="11" t="e">
        <f aca="false">VLOOKUP(D54, Reference!$B$2:$D538, 2, FALSE())</f>
        <v>#N/A</v>
      </c>
      <c r="J54" s="11" t="e">
        <f aca="false">VLOOKUP(D54, Reference!$B$2:$D538, 3, FALSE())</f>
        <v>#N/A</v>
      </c>
      <c r="K54" s="11" t="n">
        <f aca="false">IF(H54&gt;Settings!B55, 1, 0)</f>
        <v>0</v>
      </c>
      <c r="L54" s="11" t="n">
        <f aca="false">IF(G54, 1, 0)</f>
        <v>0</v>
      </c>
      <c r="M54" s="6" t="n">
        <f aca="false">IF(E54&gt;0, (I54/(J54/E54)) * (SUM(K54:L54)+1), 0)</f>
        <v>0</v>
      </c>
    </row>
    <row r="55" customFormat="false" ht="15.75" hidden="false" customHeight="false" outlineLevel="0" collapsed="false">
      <c r="A55" s="9"/>
      <c r="C55" s="12"/>
      <c r="D55" s="5"/>
      <c r="G55" s="10" t="b">
        <f aca="false">FALSE()</f>
        <v>0</v>
      </c>
      <c r="I55" s="11" t="e">
        <f aca="false">VLOOKUP(D55, Reference!$B$2:$D538, 2, FALSE())</f>
        <v>#N/A</v>
      </c>
      <c r="J55" s="11" t="e">
        <f aca="false">VLOOKUP(D55, Reference!$B$2:$D538, 3, FALSE())</f>
        <v>#N/A</v>
      </c>
      <c r="K55" s="11" t="n">
        <f aca="false">IF(H55&gt;Settings!B56, 1, 0)</f>
        <v>0</v>
      </c>
      <c r="L55" s="11" t="n">
        <f aca="false">IF(G55, 1, 0)</f>
        <v>0</v>
      </c>
      <c r="M55" s="6" t="n">
        <f aca="false">IF(E55&gt;0, (I55/(J55/E55)) * (SUM(K55:L55)+1), 0)</f>
        <v>0</v>
      </c>
    </row>
    <row r="56" customFormat="false" ht="15.75" hidden="false" customHeight="false" outlineLevel="0" collapsed="false">
      <c r="A56" s="9"/>
      <c r="C56" s="12"/>
      <c r="D56" s="5"/>
      <c r="G56" s="10" t="b">
        <f aca="false">FALSE()</f>
        <v>0</v>
      </c>
      <c r="I56" s="11" t="e">
        <f aca="false">VLOOKUP(D56, Reference!$B$2:$D538, 2, FALSE())</f>
        <v>#N/A</v>
      </c>
      <c r="J56" s="11" t="e">
        <f aca="false">VLOOKUP(D56, Reference!$B$2:$D538, 3, FALSE())</f>
        <v>#N/A</v>
      </c>
      <c r="K56" s="11" t="n">
        <f aca="false">IF(H56&gt;Settings!B57, 1, 0)</f>
        <v>0</v>
      </c>
      <c r="L56" s="11" t="n">
        <f aca="false">IF(G56, 1, 0)</f>
        <v>0</v>
      </c>
      <c r="M56" s="6" t="n">
        <f aca="false">IF(E56&gt;0, (I56/(J56/E56)) * (SUM(K56:L56)+1), 0)</f>
        <v>0</v>
      </c>
    </row>
    <row r="57" customFormat="false" ht="15.75" hidden="false" customHeight="false" outlineLevel="0" collapsed="false">
      <c r="A57" s="9"/>
      <c r="C57" s="12"/>
      <c r="D57" s="5"/>
      <c r="G57" s="10" t="b">
        <f aca="false">FALSE()</f>
        <v>0</v>
      </c>
      <c r="I57" s="11" t="e">
        <f aca="false">VLOOKUP(D57, Reference!$B$2:$D538, 2, FALSE())</f>
        <v>#N/A</v>
      </c>
      <c r="J57" s="11" t="e">
        <f aca="false">VLOOKUP(D57, Reference!$B$2:$D538, 3, FALSE())</f>
        <v>#N/A</v>
      </c>
      <c r="K57" s="11" t="n">
        <f aca="false">IF(H57&gt;Settings!B58, 1, 0)</f>
        <v>0</v>
      </c>
      <c r="L57" s="11" t="n">
        <f aca="false">IF(G57, 1, 0)</f>
        <v>0</v>
      </c>
      <c r="M57" s="6" t="n">
        <f aca="false">IF(E57&gt;0, (I57/(J57/E57)) * (SUM(K57:L57)+1), 0)</f>
        <v>0</v>
      </c>
    </row>
    <row r="58" customFormat="false" ht="15.75" hidden="false" customHeight="false" outlineLevel="0" collapsed="false">
      <c r="A58" s="9"/>
      <c r="C58" s="12"/>
      <c r="D58" s="5"/>
      <c r="G58" s="10" t="b">
        <f aca="false">FALSE()</f>
        <v>0</v>
      </c>
      <c r="I58" s="11" t="e">
        <f aca="false">VLOOKUP(D58, Reference!$B$2:$D538, 2, FALSE())</f>
        <v>#N/A</v>
      </c>
      <c r="J58" s="11" t="e">
        <f aca="false">VLOOKUP(D58, Reference!$B$2:$D538, 3, FALSE())</f>
        <v>#N/A</v>
      </c>
      <c r="K58" s="11" t="n">
        <f aca="false">IF(H58&gt;Settings!B59, 1, 0)</f>
        <v>0</v>
      </c>
      <c r="L58" s="11" t="n">
        <f aca="false">IF(G58, 1, 0)</f>
        <v>0</v>
      </c>
      <c r="M58" s="6" t="n">
        <f aca="false">IF(E58&gt;0, (I58/(J58/E58)) * (SUM(K58:L58)+1), 0)</f>
        <v>0</v>
      </c>
    </row>
    <row r="59" customFormat="false" ht="15.75" hidden="false" customHeight="false" outlineLevel="0" collapsed="false">
      <c r="A59" s="9"/>
      <c r="C59" s="12"/>
      <c r="D59" s="5"/>
      <c r="G59" s="10" t="b">
        <f aca="false">FALSE()</f>
        <v>0</v>
      </c>
      <c r="I59" s="11" t="e">
        <f aca="false">VLOOKUP(D59, Reference!$B$2:$D538, 2, FALSE())</f>
        <v>#N/A</v>
      </c>
      <c r="J59" s="11" t="e">
        <f aca="false">VLOOKUP(D59, Reference!$B$2:$D538, 3, FALSE())</f>
        <v>#N/A</v>
      </c>
      <c r="K59" s="11" t="n">
        <f aca="false">IF(H59&gt;Settings!B60, 1, 0)</f>
        <v>0</v>
      </c>
      <c r="L59" s="11" t="n">
        <f aca="false">IF(G59, 1, 0)</f>
        <v>0</v>
      </c>
      <c r="M59" s="6" t="n">
        <f aca="false">IF(E59&gt;0, (I59/(J59/E59)) * (SUM(K59:L59)+1), 0)</f>
        <v>0</v>
      </c>
    </row>
    <row r="60" customFormat="false" ht="15.75" hidden="false" customHeight="false" outlineLevel="0" collapsed="false">
      <c r="A60" s="9"/>
      <c r="C60" s="12"/>
      <c r="D60" s="5"/>
      <c r="G60" s="10" t="b">
        <f aca="false">FALSE()</f>
        <v>0</v>
      </c>
      <c r="I60" s="11" t="e">
        <f aca="false">VLOOKUP(D60, Reference!$B$2:$D538, 2, FALSE())</f>
        <v>#N/A</v>
      </c>
      <c r="J60" s="11" t="e">
        <f aca="false">VLOOKUP(D60, Reference!$B$2:$D538, 3, FALSE())</f>
        <v>#N/A</v>
      </c>
      <c r="K60" s="11" t="n">
        <f aca="false">IF(H60&gt;Settings!B61, 1, 0)</f>
        <v>0</v>
      </c>
      <c r="L60" s="11" t="n">
        <f aca="false">IF(G60, 1, 0)</f>
        <v>0</v>
      </c>
      <c r="M60" s="6" t="n">
        <f aca="false">IF(E60&gt;0, (I60/(J60/E60)) * (SUM(K60:L60)+1), 0)</f>
        <v>0</v>
      </c>
    </row>
    <row r="61" customFormat="false" ht="15.75" hidden="false" customHeight="false" outlineLevel="0" collapsed="false">
      <c r="A61" s="9"/>
      <c r="C61" s="12"/>
      <c r="D61" s="5"/>
      <c r="G61" s="10" t="b">
        <f aca="false">FALSE()</f>
        <v>0</v>
      </c>
      <c r="I61" s="11" t="e">
        <f aca="false">VLOOKUP(D61, Reference!$B$2:$D538, 2, FALSE())</f>
        <v>#N/A</v>
      </c>
      <c r="J61" s="11" t="e">
        <f aca="false">VLOOKUP(D61, Reference!$B$2:$D538, 3, FALSE())</f>
        <v>#N/A</v>
      </c>
      <c r="K61" s="11" t="n">
        <f aca="false">IF(H61&gt;Settings!B62, 1, 0)</f>
        <v>0</v>
      </c>
      <c r="L61" s="11" t="n">
        <f aca="false">IF(G61, 1, 0)</f>
        <v>0</v>
      </c>
      <c r="M61" s="6" t="n">
        <f aca="false">IF(E61&gt;0, (I61/(J61/E61)) * (SUM(K61:L61)+1), 0)</f>
        <v>0</v>
      </c>
    </row>
    <row r="62" customFormat="false" ht="15.75" hidden="false" customHeight="false" outlineLevel="0" collapsed="false">
      <c r="A62" s="9"/>
      <c r="C62" s="12"/>
      <c r="D62" s="5"/>
      <c r="G62" s="10" t="b">
        <f aca="false">FALSE()</f>
        <v>0</v>
      </c>
      <c r="I62" s="11" t="e">
        <f aca="false">VLOOKUP(D62, Reference!$B$2:$D538, 2, FALSE())</f>
        <v>#N/A</v>
      </c>
      <c r="J62" s="11" t="e">
        <f aca="false">VLOOKUP(D62, Reference!$B$2:$D538, 3, FALSE())</f>
        <v>#N/A</v>
      </c>
      <c r="K62" s="11" t="n">
        <f aca="false">IF(H62&gt;Settings!B63, 1, 0)</f>
        <v>0</v>
      </c>
      <c r="L62" s="11" t="n">
        <f aca="false">IF(G62, 1, 0)</f>
        <v>0</v>
      </c>
      <c r="M62" s="6" t="n">
        <f aca="false">IF(E62&gt;0, (I62/(J62/E62)) * (SUM(K62:L62)+1), 0)</f>
        <v>0</v>
      </c>
    </row>
    <row r="63" customFormat="false" ht="15.75" hidden="false" customHeight="false" outlineLevel="0" collapsed="false">
      <c r="A63" s="9"/>
      <c r="C63" s="12"/>
      <c r="D63" s="5"/>
      <c r="G63" s="10" t="b">
        <f aca="false">FALSE()</f>
        <v>0</v>
      </c>
      <c r="I63" s="11" t="e">
        <f aca="false">VLOOKUP(D63, Reference!$B$2:$D538, 2, FALSE())</f>
        <v>#N/A</v>
      </c>
      <c r="J63" s="11" t="e">
        <f aca="false">VLOOKUP(D63, Reference!$B$2:$D538, 3, FALSE())</f>
        <v>#N/A</v>
      </c>
      <c r="K63" s="11" t="n">
        <f aca="false">IF(H63&gt;Settings!B64, 1, 0)</f>
        <v>0</v>
      </c>
      <c r="L63" s="11" t="n">
        <f aca="false">IF(G63, 1, 0)</f>
        <v>0</v>
      </c>
      <c r="M63" s="6" t="n">
        <f aca="false">IF(E63&gt;0, (I63/(J63/E63)) * (SUM(K63:L63)+1), 0)</f>
        <v>0</v>
      </c>
    </row>
    <row r="64" customFormat="false" ht="15.75" hidden="false" customHeight="false" outlineLevel="0" collapsed="false">
      <c r="A64" s="9"/>
      <c r="C64" s="12"/>
      <c r="D64" s="5"/>
      <c r="G64" s="10" t="b">
        <f aca="false">FALSE()</f>
        <v>0</v>
      </c>
      <c r="I64" s="11" t="e">
        <f aca="false">VLOOKUP(D64, Reference!$B$2:$D538, 2, FALSE())</f>
        <v>#N/A</v>
      </c>
      <c r="J64" s="11" t="e">
        <f aca="false">VLOOKUP(D64, Reference!$B$2:$D538, 3, FALSE())</f>
        <v>#N/A</v>
      </c>
      <c r="K64" s="11" t="n">
        <f aca="false">IF(H64&gt;Settings!B65, 1, 0)</f>
        <v>0</v>
      </c>
      <c r="L64" s="11" t="n">
        <f aca="false">IF(G64, 1, 0)</f>
        <v>0</v>
      </c>
      <c r="M64" s="6" t="n">
        <f aca="false">IF(E64&gt;0, (I64/(J64/E64)) * (SUM(K64:L64)+1), 0)</f>
        <v>0</v>
      </c>
    </row>
    <row r="65" customFormat="false" ht="15.75" hidden="false" customHeight="false" outlineLevel="0" collapsed="false">
      <c r="A65" s="9"/>
      <c r="C65" s="12"/>
      <c r="D65" s="5"/>
      <c r="G65" s="10" t="b">
        <f aca="false">FALSE()</f>
        <v>0</v>
      </c>
      <c r="I65" s="11" t="e">
        <f aca="false">VLOOKUP(D65, Reference!$B$2:$D538, 2, FALSE())</f>
        <v>#N/A</v>
      </c>
      <c r="J65" s="11" t="e">
        <f aca="false">VLOOKUP(D65, Reference!$B$2:$D538, 3, FALSE())</f>
        <v>#N/A</v>
      </c>
      <c r="K65" s="11" t="n">
        <f aca="false">IF(H65&gt;Settings!B66, 1, 0)</f>
        <v>0</v>
      </c>
      <c r="L65" s="11" t="n">
        <f aca="false">IF(G65, 1, 0)</f>
        <v>0</v>
      </c>
      <c r="M65" s="6" t="n">
        <f aca="false">IF(E65&gt;0, (I65/(J65/E65)) * (SUM(K65:L65)+1), 0)</f>
        <v>0</v>
      </c>
    </row>
    <row r="66" customFormat="false" ht="15.75" hidden="false" customHeight="false" outlineLevel="0" collapsed="false">
      <c r="A66" s="9"/>
      <c r="C66" s="12"/>
      <c r="D66" s="5"/>
      <c r="G66" s="10" t="b">
        <f aca="false">FALSE()</f>
        <v>0</v>
      </c>
      <c r="I66" s="11" t="e">
        <f aca="false">VLOOKUP(D66, Reference!$B$2:$D538, 2, FALSE())</f>
        <v>#N/A</v>
      </c>
      <c r="J66" s="11" t="e">
        <f aca="false">VLOOKUP(D66, Reference!$B$2:$D538, 3, FALSE())</f>
        <v>#N/A</v>
      </c>
      <c r="K66" s="11" t="n">
        <f aca="false">IF(H66&gt;Settings!B67, 1, 0)</f>
        <v>0</v>
      </c>
      <c r="L66" s="11" t="n">
        <f aca="false">IF(G66, 1, 0)</f>
        <v>0</v>
      </c>
      <c r="M66" s="6" t="n">
        <f aca="false">IF(E66&gt;0, (I66/(J66/E66)) * (SUM(K66:L66)+1), 0)</f>
        <v>0</v>
      </c>
    </row>
    <row r="67" customFormat="false" ht="15.75" hidden="false" customHeight="false" outlineLevel="0" collapsed="false">
      <c r="A67" s="9"/>
      <c r="C67" s="12"/>
      <c r="D67" s="5"/>
      <c r="G67" s="10" t="b">
        <f aca="false">FALSE()</f>
        <v>0</v>
      </c>
      <c r="I67" s="11" t="e">
        <f aca="false">VLOOKUP(D67, Reference!$B$2:$D538, 2, FALSE())</f>
        <v>#N/A</v>
      </c>
      <c r="J67" s="11" t="e">
        <f aca="false">VLOOKUP(D67, Reference!$B$2:$D538, 3, FALSE())</f>
        <v>#N/A</v>
      </c>
      <c r="K67" s="11" t="n">
        <f aca="false">IF(H67&gt;Settings!B68, 1, 0)</f>
        <v>0</v>
      </c>
      <c r="L67" s="11" t="n">
        <f aca="false">IF(G67, 1, 0)</f>
        <v>0</v>
      </c>
      <c r="M67" s="6" t="n">
        <f aca="false">IF(E67&gt;0, (I67/(J67/E67)) * (SUM(K67:L67)+1), 0)</f>
        <v>0</v>
      </c>
    </row>
    <row r="68" customFormat="false" ht="15.75" hidden="false" customHeight="false" outlineLevel="0" collapsed="false">
      <c r="A68" s="9"/>
      <c r="C68" s="12"/>
      <c r="D68" s="5"/>
      <c r="G68" s="10" t="b">
        <f aca="false">FALSE()</f>
        <v>0</v>
      </c>
      <c r="I68" s="11" t="e">
        <f aca="false">VLOOKUP(D68, Reference!$B$2:$D538, 2, FALSE())</f>
        <v>#N/A</v>
      </c>
      <c r="J68" s="11" t="e">
        <f aca="false">VLOOKUP(D68, Reference!$B$2:$D538, 3, FALSE())</f>
        <v>#N/A</v>
      </c>
      <c r="K68" s="11" t="n">
        <f aca="false">IF(H68&gt;Settings!B69, 1, 0)</f>
        <v>0</v>
      </c>
      <c r="L68" s="11" t="n">
        <f aca="false">IF(G68, 1, 0)</f>
        <v>0</v>
      </c>
      <c r="M68" s="6" t="n">
        <f aca="false">IF(E68&gt;0, (I68/(J68/E68)) * (SUM(K68:L68)+1), 0)</f>
        <v>0</v>
      </c>
    </row>
    <row r="69" customFormat="false" ht="15.75" hidden="false" customHeight="false" outlineLevel="0" collapsed="false">
      <c r="A69" s="9"/>
      <c r="C69" s="12"/>
      <c r="D69" s="5"/>
      <c r="G69" s="10" t="b">
        <f aca="false">FALSE()</f>
        <v>0</v>
      </c>
      <c r="I69" s="11" t="e">
        <f aca="false">VLOOKUP(D69, Reference!$B$2:$D538, 2, FALSE())</f>
        <v>#N/A</v>
      </c>
      <c r="J69" s="11" t="e">
        <f aca="false">VLOOKUP(D69, Reference!$B$2:$D538, 3, FALSE())</f>
        <v>#N/A</v>
      </c>
      <c r="K69" s="11" t="n">
        <f aca="false">IF(H69&gt;Settings!B70, 1, 0)</f>
        <v>0</v>
      </c>
      <c r="L69" s="11" t="n">
        <f aca="false">IF(G69, 1, 0)</f>
        <v>0</v>
      </c>
      <c r="M69" s="6" t="n">
        <f aca="false">IF(E69&gt;0, (I69/(J69/E69)) * (SUM(K69:L69)+1), 0)</f>
        <v>0</v>
      </c>
    </row>
    <row r="70" customFormat="false" ht="15.75" hidden="false" customHeight="false" outlineLevel="0" collapsed="false">
      <c r="A70" s="9"/>
      <c r="C70" s="12"/>
      <c r="D70" s="5"/>
      <c r="G70" s="10" t="b">
        <f aca="false">FALSE()</f>
        <v>0</v>
      </c>
      <c r="I70" s="11" t="e">
        <f aca="false">VLOOKUP(D70, Reference!$B$2:$D538, 2, FALSE())</f>
        <v>#N/A</v>
      </c>
      <c r="J70" s="11" t="e">
        <f aca="false">VLOOKUP(D70, Reference!$B$2:$D538, 3, FALSE())</f>
        <v>#N/A</v>
      </c>
      <c r="K70" s="11" t="n">
        <f aca="false">IF(H70&gt;Settings!B71, 1, 0)</f>
        <v>0</v>
      </c>
      <c r="L70" s="11" t="n">
        <f aca="false">IF(G70, 1, 0)</f>
        <v>0</v>
      </c>
      <c r="M70" s="6" t="n">
        <f aca="false">IF(E70&gt;0, (I70/(J70/E70)) * (SUM(K70:L70)+1), 0)</f>
        <v>0</v>
      </c>
    </row>
    <row r="71" customFormat="false" ht="15.75" hidden="false" customHeight="false" outlineLevel="0" collapsed="false">
      <c r="A71" s="9"/>
      <c r="C71" s="12"/>
      <c r="D71" s="5"/>
      <c r="G71" s="10" t="b">
        <f aca="false">FALSE()</f>
        <v>0</v>
      </c>
      <c r="I71" s="11" t="e">
        <f aca="false">VLOOKUP(D71, Reference!$B$2:$D538, 2, FALSE())</f>
        <v>#N/A</v>
      </c>
      <c r="J71" s="11" t="e">
        <f aca="false">VLOOKUP(D71, Reference!$B$2:$D538, 3, FALSE())</f>
        <v>#N/A</v>
      </c>
      <c r="K71" s="11" t="n">
        <f aca="false">IF(H71&gt;Settings!B72, 1, 0)</f>
        <v>0</v>
      </c>
      <c r="L71" s="11" t="n">
        <f aca="false">IF(G71, 1, 0)</f>
        <v>0</v>
      </c>
      <c r="M71" s="6" t="n">
        <f aca="false">IF(E71&gt;0, (I71/(J71/E71)) * (SUM(K71:L71)+1), 0)</f>
        <v>0</v>
      </c>
    </row>
    <row r="72" customFormat="false" ht="15.75" hidden="false" customHeight="false" outlineLevel="0" collapsed="false">
      <c r="A72" s="9"/>
      <c r="C72" s="12"/>
      <c r="D72" s="5"/>
      <c r="G72" s="10" t="b">
        <f aca="false">FALSE()</f>
        <v>0</v>
      </c>
      <c r="I72" s="11" t="e">
        <f aca="false">VLOOKUP(D72, Reference!$B$2:$D538, 2, FALSE())</f>
        <v>#N/A</v>
      </c>
      <c r="J72" s="11" t="e">
        <f aca="false">VLOOKUP(D72, Reference!$B$2:$D538, 3, FALSE())</f>
        <v>#N/A</v>
      </c>
      <c r="K72" s="11" t="n">
        <f aca="false">IF(H72&gt;Settings!B73, 1, 0)</f>
        <v>0</v>
      </c>
      <c r="L72" s="11" t="n">
        <f aca="false">IF(G72, 1, 0)</f>
        <v>0</v>
      </c>
      <c r="M72" s="6" t="n">
        <f aca="false">IF(E72&gt;0, (I72/(J72/E72)) * (SUM(K72:L72)+1), 0)</f>
        <v>0</v>
      </c>
    </row>
    <row r="73" customFormat="false" ht="15.75" hidden="false" customHeight="false" outlineLevel="0" collapsed="false">
      <c r="A73" s="9"/>
      <c r="C73" s="12"/>
      <c r="D73" s="5"/>
      <c r="G73" s="10" t="b">
        <f aca="false">FALSE()</f>
        <v>0</v>
      </c>
      <c r="I73" s="11" t="e">
        <f aca="false">VLOOKUP(D73, Reference!$B$2:$D538, 2, FALSE())</f>
        <v>#N/A</v>
      </c>
      <c r="J73" s="11" t="e">
        <f aca="false">VLOOKUP(D73, Reference!$B$2:$D538, 3, FALSE())</f>
        <v>#N/A</v>
      </c>
      <c r="K73" s="11" t="n">
        <f aca="false">IF(H73&gt;Settings!B74, 1, 0)</f>
        <v>0</v>
      </c>
      <c r="L73" s="11" t="n">
        <f aca="false">IF(G73, 1, 0)</f>
        <v>0</v>
      </c>
      <c r="M73" s="6" t="n">
        <f aca="false">IF(E73&gt;0, (I73/(J73/E73)) * (SUM(K73:L73)+1), 0)</f>
        <v>0</v>
      </c>
    </row>
    <row r="74" customFormat="false" ht="15.75" hidden="false" customHeight="false" outlineLevel="0" collapsed="false">
      <c r="A74" s="9"/>
      <c r="C74" s="12"/>
      <c r="D74" s="5"/>
      <c r="G74" s="10" t="b">
        <f aca="false">FALSE()</f>
        <v>0</v>
      </c>
      <c r="I74" s="11" t="e">
        <f aca="false">VLOOKUP(D74, Reference!$B$2:$D538, 2, FALSE())</f>
        <v>#N/A</v>
      </c>
      <c r="J74" s="11" t="e">
        <f aca="false">VLOOKUP(D74, Reference!$B$2:$D538, 3, FALSE())</f>
        <v>#N/A</v>
      </c>
      <c r="K74" s="11" t="n">
        <f aca="false">IF(H74&gt;Settings!B75, 1, 0)</f>
        <v>0</v>
      </c>
      <c r="L74" s="11" t="n">
        <f aca="false">IF(G74, 1, 0)</f>
        <v>0</v>
      </c>
      <c r="M74" s="6" t="n">
        <f aca="false">IF(E74&gt;0, (I74/(J74/E74)) * (SUM(K74:L74)+1), 0)</f>
        <v>0</v>
      </c>
    </row>
    <row r="75" customFormat="false" ht="15.75" hidden="false" customHeight="false" outlineLevel="0" collapsed="false">
      <c r="A75" s="9"/>
      <c r="C75" s="12"/>
      <c r="D75" s="5"/>
      <c r="G75" s="10" t="b">
        <f aca="false">FALSE()</f>
        <v>0</v>
      </c>
      <c r="I75" s="11" t="e">
        <f aca="false">VLOOKUP(D75, Reference!$B$2:$D538, 2, FALSE())</f>
        <v>#N/A</v>
      </c>
      <c r="J75" s="11" t="e">
        <f aca="false">VLOOKUP(D75, Reference!$B$2:$D538, 3, FALSE())</f>
        <v>#N/A</v>
      </c>
      <c r="K75" s="11" t="n">
        <f aca="false">IF(H75&gt;Settings!B76, 1, 0)</f>
        <v>0</v>
      </c>
      <c r="L75" s="11" t="n">
        <f aca="false">IF(G75, 1, 0)</f>
        <v>0</v>
      </c>
      <c r="M75" s="6" t="n">
        <f aca="false">IF(E75&gt;0, (I75/(J75/E75)) * (SUM(K75:L75)+1), 0)</f>
        <v>0</v>
      </c>
    </row>
    <row r="76" customFormat="false" ht="15.75" hidden="false" customHeight="false" outlineLevel="0" collapsed="false">
      <c r="A76" s="9"/>
      <c r="C76" s="12"/>
      <c r="D76" s="5"/>
      <c r="G76" s="10" t="b">
        <f aca="false">FALSE()</f>
        <v>0</v>
      </c>
      <c r="I76" s="11" t="e">
        <f aca="false">VLOOKUP(D76, Reference!$B$2:$D538, 2, FALSE())</f>
        <v>#N/A</v>
      </c>
      <c r="J76" s="11" t="e">
        <f aca="false">VLOOKUP(D76, Reference!$B$2:$D538, 3, FALSE())</f>
        <v>#N/A</v>
      </c>
      <c r="K76" s="11" t="n">
        <f aca="false">IF(H76&gt;Settings!B77, 1, 0)</f>
        <v>0</v>
      </c>
      <c r="L76" s="11" t="n">
        <f aca="false">IF(G76, 1, 0)</f>
        <v>0</v>
      </c>
      <c r="M76" s="6" t="n">
        <f aca="false">IF(E76&gt;0, (I76/(J76/E76)) * (SUM(K76:L76)+1), 0)</f>
        <v>0</v>
      </c>
    </row>
    <row r="77" customFormat="false" ht="15.75" hidden="false" customHeight="false" outlineLevel="0" collapsed="false">
      <c r="A77" s="9"/>
      <c r="C77" s="12"/>
      <c r="D77" s="5"/>
      <c r="G77" s="10" t="b">
        <f aca="false">FALSE()</f>
        <v>0</v>
      </c>
      <c r="I77" s="11" t="e">
        <f aca="false">VLOOKUP(D77, Reference!$B$2:$D538, 2, FALSE())</f>
        <v>#N/A</v>
      </c>
      <c r="J77" s="11" t="e">
        <f aca="false">VLOOKUP(D77, Reference!$B$2:$D538, 3, FALSE())</f>
        <v>#N/A</v>
      </c>
      <c r="K77" s="11" t="n">
        <f aca="false">IF(H77&gt;Settings!B78, 1, 0)</f>
        <v>0</v>
      </c>
      <c r="L77" s="11" t="n">
        <f aca="false">IF(G77, 1, 0)</f>
        <v>0</v>
      </c>
      <c r="M77" s="6" t="n">
        <f aca="false">IF(E77&gt;0, (I77/(J77/E77)) * (SUM(K77:L77)+1), 0)</f>
        <v>0</v>
      </c>
    </row>
    <row r="78" customFormat="false" ht="15.75" hidden="false" customHeight="false" outlineLevel="0" collapsed="false">
      <c r="A78" s="9"/>
      <c r="C78" s="12"/>
      <c r="D78" s="5"/>
      <c r="G78" s="10" t="b">
        <f aca="false">FALSE()</f>
        <v>0</v>
      </c>
      <c r="I78" s="11" t="e">
        <f aca="false">VLOOKUP(D78, Reference!$B$2:$D538, 2, FALSE())</f>
        <v>#N/A</v>
      </c>
      <c r="J78" s="11" t="e">
        <f aca="false">VLOOKUP(D78, Reference!$B$2:$D538, 3, FALSE())</f>
        <v>#N/A</v>
      </c>
      <c r="K78" s="11" t="n">
        <f aca="false">IF(H78&gt;Settings!B79, 1, 0)</f>
        <v>0</v>
      </c>
      <c r="L78" s="11" t="n">
        <f aca="false">IF(G78, 1, 0)</f>
        <v>0</v>
      </c>
      <c r="M78" s="6" t="n">
        <f aca="false">IF(E78&gt;0, (I78/(J78/E78)) * (SUM(K78:L78)+1), 0)</f>
        <v>0</v>
      </c>
    </row>
    <row r="79" customFormat="false" ht="15.75" hidden="false" customHeight="false" outlineLevel="0" collapsed="false">
      <c r="A79" s="9"/>
      <c r="C79" s="12"/>
      <c r="D79" s="5"/>
      <c r="G79" s="10" t="b">
        <f aca="false">FALSE()</f>
        <v>0</v>
      </c>
      <c r="I79" s="11" t="e">
        <f aca="false">VLOOKUP(D79, Reference!$B$2:$D538, 2, FALSE())</f>
        <v>#N/A</v>
      </c>
      <c r="J79" s="11" t="e">
        <f aca="false">VLOOKUP(D79, Reference!$B$2:$D538, 3, FALSE())</f>
        <v>#N/A</v>
      </c>
      <c r="K79" s="11" t="n">
        <f aca="false">IF(H79&gt;Settings!B80, 1, 0)</f>
        <v>0</v>
      </c>
      <c r="L79" s="11" t="n">
        <f aca="false">IF(G79, 1, 0)</f>
        <v>0</v>
      </c>
      <c r="M79" s="6" t="n">
        <f aca="false">IF(E79&gt;0, (I79/(J79/E79)) * (SUM(K79:L79)+1), 0)</f>
        <v>0</v>
      </c>
    </row>
    <row r="80" customFormat="false" ht="15.75" hidden="false" customHeight="false" outlineLevel="0" collapsed="false">
      <c r="A80" s="9"/>
      <c r="C80" s="12"/>
      <c r="D80" s="5"/>
      <c r="G80" s="10" t="b">
        <f aca="false">FALSE()</f>
        <v>0</v>
      </c>
      <c r="I80" s="11" t="e">
        <f aca="false">VLOOKUP(D80, Reference!$B$2:$D538, 2, FALSE())</f>
        <v>#N/A</v>
      </c>
      <c r="J80" s="11" t="e">
        <f aca="false">VLOOKUP(D80, Reference!$B$2:$D538, 3, FALSE())</f>
        <v>#N/A</v>
      </c>
      <c r="K80" s="11" t="n">
        <f aca="false">IF(H80&gt;Settings!B81, 1, 0)</f>
        <v>0</v>
      </c>
      <c r="L80" s="11" t="n">
        <f aca="false">IF(G80, 1, 0)</f>
        <v>0</v>
      </c>
      <c r="M80" s="6" t="n">
        <f aca="false">IF(E80&gt;0, (I80/(J80/E80)) * (SUM(K80:L80)+1), 0)</f>
        <v>0</v>
      </c>
    </row>
    <row r="81" customFormat="false" ht="15.75" hidden="false" customHeight="false" outlineLevel="0" collapsed="false">
      <c r="A81" s="9"/>
      <c r="C81" s="12"/>
      <c r="D81" s="5"/>
      <c r="G81" s="10" t="b">
        <f aca="false">FALSE()</f>
        <v>0</v>
      </c>
      <c r="I81" s="11" t="e">
        <f aca="false">VLOOKUP(D81, Reference!$B$2:$D538, 2, FALSE())</f>
        <v>#N/A</v>
      </c>
      <c r="J81" s="11" t="e">
        <f aca="false">VLOOKUP(D81, Reference!$B$2:$D538, 3, FALSE())</f>
        <v>#N/A</v>
      </c>
      <c r="K81" s="11" t="n">
        <f aca="false">IF(H81&gt;Settings!B82, 1, 0)</f>
        <v>0</v>
      </c>
      <c r="L81" s="11" t="n">
        <f aca="false">IF(G81, 1, 0)</f>
        <v>0</v>
      </c>
      <c r="M81" s="6" t="n">
        <f aca="false">IF(E81&gt;0, (I81/(J81/E81)) * (SUM(K81:L81)+1), 0)</f>
        <v>0</v>
      </c>
    </row>
    <row r="82" customFormat="false" ht="15.75" hidden="false" customHeight="false" outlineLevel="0" collapsed="false">
      <c r="A82" s="9"/>
      <c r="C82" s="12"/>
      <c r="D82" s="5"/>
      <c r="G82" s="10" t="b">
        <f aca="false">FALSE()</f>
        <v>0</v>
      </c>
      <c r="I82" s="11" t="e">
        <f aca="false">VLOOKUP(D82, Reference!$B$2:$D538, 2, FALSE())</f>
        <v>#N/A</v>
      </c>
      <c r="J82" s="11" t="e">
        <f aca="false">VLOOKUP(D82, Reference!$B$2:$D538, 3, FALSE())</f>
        <v>#N/A</v>
      </c>
      <c r="K82" s="11" t="n">
        <f aca="false">IF(H82&gt;Settings!B83, 1, 0)</f>
        <v>0</v>
      </c>
      <c r="L82" s="11" t="n">
        <f aca="false">IF(G82, 1, 0)</f>
        <v>0</v>
      </c>
      <c r="M82" s="6" t="n">
        <f aca="false">IF(E82&gt;0, (I82/(J82/E82)) * (SUM(K82:L82)+1), 0)</f>
        <v>0</v>
      </c>
    </row>
    <row r="83" customFormat="false" ht="15.75" hidden="false" customHeight="false" outlineLevel="0" collapsed="false">
      <c r="A83" s="9"/>
      <c r="C83" s="12"/>
      <c r="D83" s="5"/>
      <c r="G83" s="10" t="b">
        <f aca="false">FALSE()</f>
        <v>0</v>
      </c>
      <c r="I83" s="11" t="e">
        <f aca="false">VLOOKUP(D83, Reference!$B$2:$D538, 2, FALSE())</f>
        <v>#N/A</v>
      </c>
      <c r="J83" s="11" t="e">
        <f aca="false">VLOOKUP(D83, Reference!$B$2:$D538, 3, FALSE())</f>
        <v>#N/A</v>
      </c>
      <c r="K83" s="11" t="n">
        <f aca="false">IF(H83&gt;Settings!B84, 1, 0)</f>
        <v>0</v>
      </c>
      <c r="L83" s="11" t="n">
        <f aca="false">IF(G83, 1, 0)</f>
        <v>0</v>
      </c>
      <c r="M83" s="6" t="n">
        <f aca="false">IF(E83&gt;0, (I83/(J83/E83)) * (SUM(K83:L83)+1), 0)</f>
        <v>0</v>
      </c>
    </row>
    <row r="84" customFormat="false" ht="15.75" hidden="false" customHeight="false" outlineLevel="0" collapsed="false">
      <c r="A84" s="9"/>
      <c r="C84" s="12"/>
      <c r="D84" s="5"/>
      <c r="G84" s="10" t="b">
        <f aca="false">FALSE()</f>
        <v>0</v>
      </c>
      <c r="I84" s="11" t="e">
        <f aca="false">VLOOKUP(D84, Reference!$B$2:$D538, 2, FALSE())</f>
        <v>#N/A</v>
      </c>
      <c r="J84" s="11" t="e">
        <f aca="false">VLOOKUP(D84, Reference!$B$2:$D538, 3, FALSE())</f>
        <v>#N/A</v>
      </c>
      <c r="K84" s="11" t="n">
        <f aca="false">IF(H84&gt;Settings!B85, 1, 0)</f>
        <v>0</v>
      </c>
      <c r="L84" s="11" t="n">
        <f aca="false">IF(G84, 1, 0)</f>
        <v>0</v>
      </c>
      <c r="M84" s="6" t="n">
        <f aca="false">IF(E84&gt;0, (I84/(J84/E84)) * (SUM(K84:L84)+1), 0)</f>
        <v>0</v>
      </c>
    </row>
    <row r="85" customFormat="false" ht="15.75" hidden="false" customHeight="false" outlineLevel="0" collapsed="false">
      <c r="A85" s="9"/>
      <c r="C85" s="12"/>
      <c r="D85" s="5"/>
      <c r="G85" s="10" t="b">
        <f aca="false">FALSE()</f>
        <v>0</v>
      </c>
      <c r="I85" s="11" t="e">
        <f aca="false">VLOOKUP(D85, Reference!$B$2:$D538, 2, FALSE())</f>
        <v>#N/A</v>
      </c>
      <c r="J85" s="11" t="e">
        <f aca="false">VLOOKUP(D85, Reference!$B$2:$D538, 3, FALSE())</f>
        <v>#N/A</v>
      </c>
      <c r="K85" s="11" t="n">
        <f aca="false">IF(H85&gt;Settings!B86, 1, 0)</f>
        <v>0</v>
      </c>
      <c r="L85" s="11" t="n">
        <f aca="false">IF(G85, 1, 0)</f>
        <v>0</v>
      </c>
      <c r="M85" s="6" t="n">
        <f aca="false">IF(E85&gt;0, (I85/(J85/E85)) * (SUM(K85:L85)+1), 0)</f>
        <v>0</v>
      </c>
    </row>
    <row r="86" customFormat="false" ht="15.75" hidden="false" customHeight="false" outlineLevel="0" collapsed="false">
      <c r="A86" s="9"/>
      <c r="C86" s="12"/>
      <c r="D86" s="5"/>
      <c r="G86" s="10" t="b">
        <f aca="false">FALSE()</f>
        <v>0</v>
      </c>
      <c r="I86" s="11" t="e">
        <f aca="false">VLOOKUP(D86, Reference!$B$2:$D538, 2, FALSE())</f>
        <v>#N/A</v>
      </c>
      <c r="J86" s="11" t="e">
        <f aca="false">VLOOKUP(D86, Reference!$B$2:$D538, 3, FALSE())</f>
        <v>#N/A</v>
      </c>
      <c r="K86" s="11" t="n">
        <f aca="false">IF(H86&gt;Settings!B87, 1, 0)</f>
        <v>0</v>
      </c>
      <c r="L86" s="11" t="n">
        <f aca="false">IF(G86, 1, 0)</f>
        <v>0</v>
      </c>
      <c r="M86" s="6" t="n">
        <f aca="false">IF(E86&gt;0, (I86/(J86/E86)) * (SUM(K86:L86)+1), 0)</f>
        <v>0</v>
      </c>
    </row>
    <row r="87" customFormat="false" ht="15.75" hidden="false" customHeight="false" outlineLevel="0" collapsed="false">
      <c r="A87" s="9"/>
      <c r="C87" s="12"/>
      <c r="D87" s="5"/>
      <c r="G87" s="10" t="b">
        <f aca="false">FALSE()</f>
        <v>0</v>
      </c>
      <c r="I87" s="11" t="e">
        <f aca="false">VLOOKUP(D87, Reference!$B$2:$D538, 2, FALSE())</f>
        <v>#N/A</v>
      </c>
      <c r="J87" s="11" t="e">
        <f aca="false">VLOOKUP(D87, Reference!$B$2:$D538, 3, FALSE())</f>
        <v>#N/A</v>
      </c>
      <c r="K87" s="11" t="n">
        <f aca="false">IF(H87&gt;Settings!B88, 1, 0)</f>
        <v>0</v>
      </c>
      <c r="L87" s="11" t="n">
        <f aca="false">IF(G87, 1, 0)</f>
        <v>0</v>
      </c>
      <c r="M87" s="6" t="n">
        <f aca="false">IF(E87&gt;0, (I87/(J87/E87)) * (SUM(K87:L87)+1), 0)</f>
        <v>0</v>
      </c>
    </row>
    <row r="88" customFormat="false" ht="15.75" hidden="false" customHeight="false" outlineLevel="0" collapsed="false">
      <c r="A88" s="9"/>
      <c r="C88" s="12"/>
      <c r="D88" s="5"/>
      <c r="G88" s="10" t="b">
        <f aca="false">FALSE()</f>
        <v>0</v>
      </c>
      <c r="I88" s="11" t="e">
        <f aca="false">VLOOKUP(D88, Reference!$B$2:$D538, 2, FALSE())</f>
        <v>#N/A</v>
      </c>
      <c r="J88" s="11" t="e">
        <f aca="false">VLOOKUP(D88, Reference!$B$2:$D538, 3, FALSE())</f>
        <v>#N/A</v>
      </c>
      <c r="K88" s="11" t="n">
        <f aca="false">IF(H88&gt;Settings!B89, 1, 0)</f>
        <v>0</v>
      </c>
      <c r="L88" s="11" t="n">
        <f aca="false">IF(G88, 1, 0)</f>
        <v>0</v>
      </c>
      <c r="M88" s="6" t="n">
        <f aca="false">IF(E88&gt;0, (I88/(J88/E88)) * (SUM(K88:L88)+1), 0)</f>
        <v>0</v>
      </c>
    </row>
    <row r="89" customFormat="false" ht="15.75" hidden="false" customHeight="false" outlineLevel="0" collapsed="false">
      <c r="A89" s="9"/>
      <c r="C89" s="12"/>
      <c r="D89" s="5"/>
      <c r="G89" s="10" t="b">
        <f aca="false">FALSE()</f>
        <v>0</v>
      </c>
      <c r="I89" s="11" t="e">
        <f aca="false">VLOOKUP(D89, Reference!$B$2:$D538, 2, FALSE())</f>
        <v>#N/A</v>
      </c>
      <c r="J89" s="11" t="e">
        <f aca="false">VLOOKUP(D89, Reference!$B$2:$D538, 3, FALSE())</f>
        <v>#N/A</v>
      </c>
      <c r="K89" s="11" t="n">
        <f aca="false">IF(H89&gt;Settings!B90, 1, 0)</f>
        <v>0</v>
      </c>
      <c r="L89" s="11" t="n">
        <f aca="false">IF(G89, 1, 0)</f>
        <v>0</v>
      </c>
      <c r="M89" s="6" t="n">
        <f aca="false">IF(E89&gt;0, (I89/(J89/E89)) * (SUM(K89:L89)+1), 0)</f>
        <v>0</v>
      </c>
    </row>
    <row r="90" customFormat="false" ht="15.75" hidden="false" customHeight="false" outlineLevel="0" collapsed="false">
      <c r="A90" s="9"/>
      <c r="C90" s="12"/>
      <c r="D90" s="5"/>
      <c r="G90" s="10" t="b">
        <f aca="false">FALSE()</f>
        <v>0</v>
      </c>
      <c r="I90" s="11" t="e">
        <f aca="false">VLOOKUP(D90, Reference!$B$2:$D538, 2, FALSE())</f>
        <v>#N/A</v>
      </c>
      <c r="J90" s="11" t="e">
        <f aca="false">VLOOKUP(D90, Reference!$B$2:$D538, 3, FALSE())</f>
        <v>#N/A</v>
      </c>
      <c r="K90" s="11" t="n">
        <f aca="false">IF(H90&gt;Settings!B91, 1, 0)</f>
        <v>0</v>
      </c>
      <c r="L90" s="11" t="n">
        <f aca="false">IF(G90, 1, 0)</f>
        <v>0</v>
      </c>
      <c r="M90" s="6" t="n">
        <f aca="false">IF(E90&gt;0, (I90/(J90/E90)) * (SUM(K90:L90)+1), 0)</f>
        <v>0</v>
      </c>
    </row>
    <row r="91" customFormat="false" ht="15.75" hidden="false" customHeight="false" outlineLevel="0" collapsed="false">
      <c r="A91" s="9"/>
      <c r="C91" s="12"/>
      <c r="D91" s="5"/>
      <c r="G91" s="10" t="b">
        <f aca="false">FALSE()</f>
        <v>0</v>
      </c>
      <c r="I91" s="11" t="e">
        <f aca="false">VLOOKUP(D91, Reference!$B$2:$D538, 2, FALSE())</f>
        <v>#N/A</v>
      </c>
      <c r="J91" s="11" t="e">
        <f aca="false">VLOOKUP(D91, Reference!$B$2:$D538, 3, FALSE())</f>
        <v>#N/A</v>
      </c>
      <c r="K91" s="11" t="n">
        <f aca="false">IF(H91&gt;Settings!B92, 1, 0)</f>
        <v>0</v>
      </c>
      <c r="L91" s="11" t="n">
        <f aca="false">IF(G91, 1, 0)</f>
        <v>0</v>
      </c>
      <c r="M91" s="6" t="n">
        <f aca="false">IF(E91&gt;0, (I91/(J91/E91)) * (SUM(K91:L91)+1), 0)</f>
        <v>0</v>
      </c>
    </row>
    <row r="92" customFormat="false" ht="15.75" hidden="false" customHeight="false" outlineLevel="0" collapsed="false">
      <c r="A92" s="9"/>
      <c r="C92" s="12"/>
      <c r="D92" s="5"/>
      <c r="G92" s="10" t="b">
        <f aca="false">FALSE()</f>
        <v>0</v>
      </c>
      <c r="I92" s="11" t="e">
        <f aca="false">VLOOKUP(D92, Reference!$B$2:$D538, 2, FALSE())</f>
        <v>#N/A</v>
      </c>
      <c r="J92" s="11" t="e">
        <f aca="false">VLOOKUP(D92, Reference!$B$2:$D538, 3, FALSE())</f>
        <v>#N/A</v>
      </c>
      <c r="K92" s="11" t="n">
        <f aca="false">IF(H92&gt;Settings!B93, 1, 0)</f>
        <v>0</v>
      </c>
      <c r="L92" s="11" t="n">
        <f aca="false">IF(G92, 1, 0)</f>
        <v>0</v>
      </c>
      <c r="M92" s="6" t="n">
        <f aca="false">IF(E92&gt;0, (I92/(J92/E92)) * (SUM(K92:L92)+1), 0)</f>
        <v>0</v>
      </c>
    </row>
    <row r="93" customFormat="false" ht="15.75" hidden="false" customHeight="false" outlineLevel="0" collapsed="false">
      <c r="A93" s="9"/>
      <c r="C93" s="12"/>
      <c r="D93" s="5"/>
      <c r="G93" s="10" t="b">
        <f aca="false">FALSE()</f>
        <v>0</v>
      </c>
      <c r="I93" s="11" t="e">
        <f aca="false">VLOOKUP(D93, Reference!$B$2:$D538, 2, FALSE())</f>
        <v>#N/A</v>
      </c>
      <c r="J93" s="11" t="e">
        <f aca="false">VLOOKUP(D93, Reference!$B$2:$D538, 3, FALSE())</f>
        <v>#N/A</v>
      </c>
      <c r="K93" s="11" t="n">
        <f aca="false">IF(H93&gt;Settings!B94, 1, 0)</f>
        <v>0</v>
      </c>
      <c r="L93" s="11" t="n">
        <f aca="false">IF(G93, 1, 0)</f>
        <v>0</v>
      </c>
      <c r="M93" s="6" t="n">
        <f aca="false">IF(E93&gt;0, (I93/(J93/E93)) * (SUM(K93:L93)+1), 0)</f>
        <v>0</v>
      </c>
    </row>
    <row r="94" customFormat="false" ht="15.75" hidden="false" customHeight="false" outlineLevel="0" collapsed="false">
      <c r="A94" s="9"/>
      <c r="C94" s="12"/>
      <c r="D94" s="5"/>
      <c r="G94" s="10" t="b">
        <f aca="false">FALSE()</f>
        <v>0</v>
      </c>
      <c r="I94" s="11" t="e">
        <f aca="false">VLOOKUP(D94, Reference!$B$2:$D538, 2, FALSE())</f>
        <v>#N/A</v>
      </c>
      <c r="J94" s="11" t="e">
        <f aca="false">VLOOKUP(D94, Reference!$B$2:$D538, 3, FALSE())</f>
        <v>#N/A</v>
      </c>
      <c r="K94" s="11" t="n">
        <f aca="false">IF(H94&gt;Settings!B95, 1, 0)</f>
        <v>0</v>
      </c>
      <c r="L94" s="11" t="n">
        <f aca="false">IF(G94, 1, 0)</f>
        <v>0</v>
      </c>
      <c r="M94" s="6" t="n">
        <f aca="false">IF(E94&gt;0, (I94/(J94/E94)) * (SUM(K94:L94)+1), 0)</f>
        <v>0</v>
      </c>
    </row>
    <row r="95" customFormat="false" ht="15.75" hidden="false" customHeight="false" outlineLevel="0" collapsed="false">
      <c r="A95" s="9"/>
      <c r="C95" s="12"/>
      <c r="D95" s="5"/>
      <c r="G95" s="10" t="b">
        <f aca="false">FALSE()</f>
        <v>0</v>
      </c>
      <c r="I95" s="11" t="e">
        <f aca="false">VLOOKUP(D95, Reference!$B$2:$D538, 2, FALSE())</f>
        <v>#N/A</v>
      </c>
      <c r="J95" s="11" t="e">
        <f aca="false">VLOOKUP(D95, Reference!$B$2:$D538, 3, FALSE())</f>
        <v>#N/A</v>
      </c>
      <c r="K95" s="11" t="n">
        <f aca="false">IF(H95&gt;Settings!B96, 1, 0)</f>
        <v>0</v>
      </c>
      <c r="L95" s="11" t="n">
        <f aca="false">IF(G95, 1, 0)</f>
        <v>0</v>
      </c>
      <c r="M95" s="6" t="n">
        <f aca="false">IF(E95&gt;0, (I95/(J95/E95)) * (SUM(K95:L95)+1), 0)</f>
        <v>0</v>
      </c>
    </row>
    <row r="96" customFormat="false" ht="15.75" hidden="false" customHeight="false" outlineLevel="0" collapsed="false">
      <c r="A96" s="9"/>
      <c r="C96" s="12"/>
      <c r="D96" s="5"/>
      <c r="G96" s="10" t="b">
        <f aca="false">FALSE()</f>
        <v>0</v>
      </c>
      <c r="I96" s="11" t="e">
        <f aca="false">VLOOKUP(D96, Reference!$B$2:$D538, 2, FALSE())</f>
        <v>#N/A</v>
      </c>
      <c r="J96" s="11" t="e">
        <f aca="false">VLOOKUP(D96, Reference!$B$2:$D538, 3, FALSE())</f>
        <v>#N/A</v>
      </c>
      <c r="K96" s="11" t="n">
        <f aca="false">IF(H96&gt;Settings!B97, 1, 0)</f>
        <v>0</v>
      </c>
      <c r="L96" s="11" t="n">
        <f aca="false">IF(G96, 1, 0)</f>
        <v>0</v>
      </c>
      <c r="M96" s="6" t="n">
        <f aca="false">IF(E96&gt;0, (I96/(J96/E96)) * (SUM(K96:L96)+1), 0)</f>
        <v>0</v>
      </c>
    </row>
    <row r="97" customFormat="false" ht="15.75" hidden="false" customHeight="false" outlineLevel="0" collapsed="false">
      <c r="A97" s="9"/>
      <c r="C97" s="12"/>
      <c r="D97" s="5"/>
      <c r="G97" s="10" t="b">
        <f aca="false">FALSE()</f>
        <v>0</v>
      </c>
      <c r="I97" s="11" t="e">
        <f aca="false">VLOOKUP(D97, Reference!$B$2:$D538, 2, FALSE())</f>
        <v>#N/A</v>
      </c>
      <c r="J97" s="11" t="e">
        <f aca="false">VLOOKUP(D97, Reference!$B$2:$D538, 3, FALSE())</f>
        <v>#N/A</v>
      </c>
      <c r="K97" s="11" t="n">
        <f aca="false">IF(H97&gt;Settings!B98, 1, 0)</f>
        <v>0</v>
      </c>
      <c r="L97" s="11" t="n">
        <f aca="false">IF(G97, 1, 0)</f>
        <v>0</v>
      </c>
      <c r="M97" s="6" t="n">
        <f aca="false">IF(E97&gt;0, (I97/(J97/E97)) * (SUM(K97:L97)+1), 0)</f>
        <v>0</v>
      </c>
    </row>
    <row r="98" customFormat="false" ht="15.75" hidden="false" customHeight="false" outlineLevel="0" collapsed="false">
      <c r="A98" s="9"/>
      <c r="C98" s="12"/>
      <c r="D98" s="5"/>
      <c r="G98" s="10" t="b">
        <f aca="false">FALSE()</f>
        <v>0</v>
      </c>
      <c r="I98" s="11" t="e">
        <f aca="false">VLOOKUP(D98, Reference!$B$2:$D538, 2, FALSE())</f>
        <v>#N/A</v>
      </c>
      <c r="J98" s="11" t="e">
        <f aca="false">VLOOKUP(D98, Reference!$B$2:$D538, 3, FALSE())</f>
        <v>#N/A</v>
      </c>
      <c r="K98" s="11" t="n">
        <f aca="false">IF(H98&gt;Settings!B99, 1, 0)</f>
        <v>0</v>
      </c>
      <c r="L98" s="11" t="n">
        <f aca="false">IF(G98, 1, 0)</f>
        <v>0</v>
      </c>
      <c r="M98" s="6" t="n">
        <f aca="false">IF(E98&gt;0, (I98/(J98/E98)) * (SUM(K98:L98)+1), 0)</f>
        <v>0</v>
      </c>
    </row>
    <row r="99" customFormat="false" ht="15.75" hidden="false" customHeight="false" outlineLevel="0" collapsed="false">
      <c r="A99" s="9"/>
      <c r="C99" s="12"/>
      <c r="D99" s="5"/>
      <c r="G99" s="10" t="b">
        <f aca="false">FALSE()</f>
        <v>0</v>
      </c>
      <c r="I99" s="11" t="e">
        <f aca="false">VLOOKUP(D99, Reference!$B$2:$D538, 2, FALSE())</f>
        <v>#N/A</v>
      </c>
      <c r="J99" s="11" t="e">
        <f aca="false">VLOOKUP(D99, Reference!$B$2:$D538, 3, FALSE())</f>
        <v>#N/A</v>
      </c>
      <c r="K99" s="11" t="n">
        <f aca="false">IF(H99&gt;Settings!B100, 1, 0)</f>
        <v>0</v>
      </c>
      <c r="L99" s="11" t="n">
        <f aca="false">IF(G99, 1, 0)</f>
        <v>0</v>
      </c>
      <c r="M99" s="6" t="n">
        <f aca="false">IF(E99&gt;0, (I99/(J99/E99)) * (SUM(K99:L99)+1), 0)</f>
        <v>0</v>
      </c>
    </row>
    <row r="100" customFormat="false" ht="15.75" hidden="false" customHeight="false" outlineLevel="0" collapsed="false">
      <c r="A100" s="9"/>
      <c r="C100" s="12"/>
      <c r="D100" s="5"/>
      <c r="G100" s="10" t="b">
        <f aca="false">FALSE()</f>
        <v>0</v>
      </c>
      <c r="I100" s="11" t="e">
        <f aca="false">VLOOKUP(D100, Reference!$B$2:$D538, 2, FALSE())</f>
        <v>#N/A</v>
      </c>
      <c r="J100" s="11" t="e">
        <f aca="false">VLOOKUP(D100, Reference!$B$2:$D538, 3, FALSE())</f>
        <v>#N/A</v>
      </c>
      <c r="K100" s="11" t="n">
        <f aca="false">IF(H100&gt;Settings!B101, 1, 0)</f>
        <v>0</v>
      </c>
      <c r="L100" s="11" t="n">
        <f aca="false">IF(G100, 1, 0)</f>
        <v>0</v>
      </c>
      <c r="M100" s="6" t="n">
        <f aca="false">IF(E100&gt;0, (I100/(J100/E100)) * (SUM(K100:L100)+1), 0)</f>
        <v>0</v>
      </c>
    </row>
    <row r="101" customFormat="false" ht="15.75" hidden="false" customHeight="false" outlineLevel="0" collapsed="false">
      <c r="A101" s="9"/>
      <c r="C101" s="12"/>
      <c r="D101" s="5"/>
      <c r="G101" s="10" t="b">
        <f aca="false">FALSE()</f>
        <v>0</v>
      </c>
      <c r="I101" s="11" t="e">
        <f aca="false">VLOOKUP(D101, Reference!$B$2:$D538, 2, FALSE())</f>
        <v>#N/A</v>
      </c>
      <c r="J101" s="11" t="e">
        <f aca="false">VLOOKUP(D101, Reference!$B$2:$D538, 3, FALSE())</f>
        <v>#N/A</v>
      </c>
      <c r="K101" s="11" t="n">
        <f aca="false">IF(H101&gt;Settings!B102, 1, 0)</f>
        <v>0</v>
      </c>
      <c r="L101" s="11" t="n">
        <f aca="false">IF(G101, 1, 0)</f>
        <v>0</v>
      </c>
      <c r="M101" s="6" t="n">
        <f aca="false">IF(E101&gt;0, (I101/(J101/E101)) * (SUM(K101:L101)+1), 0)</f>
        <v>0</v>
      </c>
    </row>
    <row r="102" customFormat="false" ht="15.75" hidden="false" customHeight="false" outlineLevel="0" collapsed="false">
      <c r="A102" s="9"/>
      <c r="C102" s="12"/>
      <c r="D102" s="5"/>
      <c r="G102" s="10" t="b">
        <f aca="false">FALSE()</f>
        <v>0</v>
      </c>
      <c r="I102" s="11" t="e">
        <f aca="false">VLOOKUP(D102, Reference!$B$2:$D538, 2, FALSE())</f>
        <v>#N/A</v>
      </c>
      <c r="J102" s="11" t="e">
        <f aca="false">VLOOKUP(D102, Reference!$B$2:$D538, 3, FALSE())</f>
        <v>#N/A</v>
      </c>
      <c r="K102" s="11" t="n">
        <f aca="false">IF(H102&gt;Settings!B103, 1, 0)</f>
        <v>0</v>
      </c>
      <c r="L102" s="11" t="n">
        <f aca="false">IF(G102, 1, 0)</f>
        <v>0</v>
      </c>
      <c r="M102" s="6" t="n">
        <f aca="false">IF(E102&gt;0, (I102/(J102/E102)) * (SUM(K102:L102)+1), 0)</f>
        <v>0</v>
      </c>
    </row>
    <row r="103" customFormat="false" ht="15.75" hidden="false" customHeight="false" outlineLevel="0" collapsed="false">
      <c r="A103" s="9"/>
      <c r="C103" s="12"/>
      <c r="D103" s="5"/>
      <c r="G103" s="10" t="b">
        <f aca="false">FALSE()</f>
        <v>0</v>
      </c>
      <c r="I103" s="11" t="e">
        <f aca="false">VLOOKUP(D103, Reference!$B$2:$D538, 2, FALSE())</f>
        <v>#N/A</v>
      </c>
      <c r="J103" s="11" t="e">
        <f aca="false">VLOOKUP(D103, Reference!$B$2:$D538, 3, FALSE())</f>
        <v>#N/A</v>
      </c>
      <c r="K103" s="11" t="n">
        <f aca="false">IF(H103&gt;Settings!B104, 1, 0)</f>
        <v>0</v>
      </c>
      <c r="L103" s="11" t="n">
        <f aca="false">IF(G103, 1, 0)</f>
        <v>0</v>
      </c>
      <c r="M103" s="6" t="n">
        <f aca="false">IF(E103&gt;0, (I103/(J103/E103)) * (SUM(K103:L103)+1), 0)</f>
        <v>0</v>
      </c>
    </row>
    <row r="104" customFormat="false" ht="15.75" hidden="false" customHeight="false" outlineLevel="0" collapsed="false">
      <c r="A104" s="9"/>
      <c r="C104" s="12"/>
      <c r="D104" s="5"/>
      <c r="G104" s="10" t="b">
        <f aca="false">FALSE()</f>
        <v>0</v>
      </c>
      <c r="I104" s="11" t="e">
        <f aca="false">VLOOKUP(D104, Reference!$B$2:$D538, 2, FALSE())</f>
        <v>#N/A</v>
      </c>
      <c r="J104" s="11" t="e">
        <f aca="false">VLOOKUP(D104, Reference!$B$2:$D538, 3, FALSE())</f>
        <v>#N/A</v>
      </c>
      <c r="K104" s="11" t="n">
        <f aca="false">IF(H104&gt;Settings!B105, 1, 0)</f>
        <v>0</v>
      </c>
      <c r="L104" s="11" t="n">
        <f aca="false">IF(G104, 1, 0)</f>
        <v>0</v>
      </c>
      <c r="M104" s="6" t="n">
        <f aca="false">IF(E104&gt;0, (I104/(J104/E104)) * (SUM(K104:L104)+1), 0)</f>
        <v>0</v>
      </c>
    </row>
    <row r="105" customFormat="false" ht="15.75" hidden="false" customHeight="false" outlineLevel="0" collapsed="false">
      <c r="A105" s="9"/>
      <c r="C105" s="12"/>
      <c r="D105" s="5"/>
      <c r="G105" s="10" t="b">
        <f aca="false">FALSE()</f>
        <v>0</v>
      </c>
      <c r="I105" s="11" t="e">
        <f aca="false">VLOOKUP(D105, Reference!$B$2:$D538, 2, FALSE())</f>
        <v>#N/A</v>
      </c>
      <c r="J105" s="11" t="e">
        <f aca="false">VLOOKUP(D105, Reference!$B$2:$D538, 3, FALSE())</f>
        <v>#N/A</v>
      </c>
      <c r="K105" s="11" t="n">
        <f aca="false">IF(H105&gt;Settings!B106, 1, 0)</f>
        <v>0</v>
      </c>
      <c r="L105" s="11" t="n">
        <f aca="false">IF(G105, 1, 0)</f>
        <v>0</v>
      </c>
      <c r="M105" s="6" t="n">
        <f aca="false">IF(E105&gt;0, (I105/(J105/E105)) * (SUM(K105:L105)+1), 0)</f>
        <v>0</v>
      </c>
    </row>
    <row r="106" customFormat="false" ht="15.75" hidden="false" customHeight="false" outlineLevel="0" collapsed="false">
      <c r="A106" s="9"/>
      <c r="C106" s="12"/>
      <c r="D106" s="5"/>
      <c r="G106" s="10" t="b">
        <f aca="false">FALSE()</f>
        <v>0</v>
      </c>
      <c r="I106" s="11" t="e">
        <f aca="false">VLOOKUP(D106, Reference!$B$2:$D538, 2, FALSE())</f>
        <v>#N/A</v>
      </c>
      <c r="J106" s="11" t="e">
        <f aca="false">VLOOKUP(D106, Reference!$B$2:$D538, 3, FALSE())</f>
        <v>#N/A</v>
      </c>
      <c r="K106" s="11" t="n">
        <f aca="false">IF(H106&gt;Settings!B107, 1, 0)</f>
        <v>0</v>
      </c>
      <c r="L106" s="11" t="n">
        <f aca="false">IF(G106, 1, 0)</f>
        <v>0</v>
      </c>
      <c r="M106" s="6" t="n">
        <f aca="false">IF(E106&gt;0, (I106/(J106/E106)) * (SUM(K106:L106)+1), 0)</f>
        <v>0</v>
      </c>
    </row>
    <row r="107" customFormat="false" ht="15.75" hidden="false" customHeight="false" outlineLevel="0" collapsed="false">
      <c r="A107" s="9"/>
      <c r="C107" s="12"/>
      <c r="D107" s="5"/>
      <c r="G107" s="10" t="b">
        <f aca="false">FALSE()</f>
        <v>0</v>
      </c>
      <c r="I107" s="11" t="e">
        <f aca="false">VLOOKUP(D107, Reference!$B$2:$D538, 2, FALSE())</f>
        <v>#N/A</v>
      </c>
      <c r="J107" s="11" t="e">
        <f aca="false">VLOOKUP(D107, Reference!$B$2:$D538, 3, FALSE())</f>
        <v>#N/A</v>
      </c>
      <c r="K107" s="11" t="n">
        <f aca="false">IF(H107&gt;Settings!B108, 1, 0)</f>
        <v>0</v>
      </c>
      <c r="L107" s="11" t="n">
        <f aca="false">IF(G107, 1, 0)</f>
        <v>0</v>
      </c>
      <c r="M107" s="6" t="n">
        <f aca="false">IF(E107&gt;0, (I107/(J107/E107)) * (SUM(K107:L107)+1), 0)</f>
        <v>0</v>
      </c>
    </row>
    <row r="108" customFormat="false" ht="15.75" hidden="false" customHeight="false" outlineLevel="0" collapsed="false">
      <c r="A108" s="9"/>
      <c r="C108" s="12"/>
      <c r="D108" s="5"/>
      <c r="G108" s="10" t="b">
        <f aca="false">FALSE()</f>
        <v>0</v>
      </c>
      <c r="I108" s="11" t="e">
        <f aca="false">VLOOKUP(D108, Reference!$B$2:$D538, 2, FALSE())</f>
        <v>#N/A</v>
      </c>
      <c r="J108" s="11" t="e">
        <f aca="false">VLOOKUP(D108, Reference!$B$2:$D538, 3, FALSE())</f>
        <v>#N/A</v>
      </c>
      <c r="K108" s="11" t="n">
        <f aca="false">IF(H108&gt;Settings!B109, 1, 0)</f>
        <v>0</v>
      </c>
      <c r="L108" s="11" t="n">
        <f aca="false">IF(G108, 1, 0)</f>
        <v>0</v>
      </c>
      <c r="M108" s="6" t="n">
        <f aca="false">IF(E108&gt;0, (I108/(J108/E108)) * (SUM(K108:L108)+1), 0)</f>
        <v>0</v>
      </c>
    </row>
    <row r="109" customFormat="false" ht="15.75" hidden="false" customHeight="false" outlineLevel="0" collapsed="false">
      <c r="A109" s="9"/>
      <c r="C109" s="12"/>
      <c r="D109" s="5"/>
      <c r="G109" s="10" t="b">
        <f aca="false">FALSE()</f>
        <v>0</v>
      </c>
      <c r="I109" s="11" t="e">
        <f aca="false">VLOOKUP(D109, Reference!$B$2:$D538, 2, FALSE())</f>
        <v>#N/A</v>
      </c>
      <c r="J109" s="11" t="e">
        <f aca="false">VLOOKUP(D109, Reference!$B$2:$D538, 3, FALSE())</f>
        <v>#N/A</v>
      </c>
      <c r="K109" s="11" t="n">
        <f aca="false">IF(H109&gt;Settings!B110, 1, 0)</f>
        <v>0</v>
      </c>
      <c r="L109" s="11" t="n">
        <f aca="false">IF(G109, 1, 0)</f>
        <v>0</v>
      </c>
      <c r="M109" s="6" t="n">
        <f aca="false">IF(E109&gt;0, (I109/(J109/E109)) * (SUM(K109:L109)+1), 0)</f>
        <v>0</v>
      </c>
    </row>
    <row r="110" customFormat="false" ht="15.75" hidden="false" customHeight="false" outlineLevel="0" collapsed="false">
      <c r="A110" s="9"/>
      <c r="C110" s="12"/>
      <c r="D110" s="5"/>
      <c r="G110" s="10" t="b">
        <f aca="false">FALSE()</f>
        <v>0</v>
      </c>
      <c r="I110" s="11" t="e">
        <f aca="false">VLOOKUP(D110, Reference!$B$2:$D538, 2, FALSE())</f>
        <v>#N/A</v>
      </c>
      <c r="J110" s="11" t="e">
        <f aca="false">VLOOKUP(D110, Reference!$B$2:$D538, 3, FALSE())</f>
        <v>#N/A</v>
      </c>
      <c r="K110" s="11" t="n">
        <f aca="false">IF(H110&gt;Settings!B111, 1, 0)</f>
        <v>0</v>
      </c>
      <c r="L110" s="11" t="n">
        <f aca="false">IF(G110, 1, 0)</f>
        <v>0</v>
      </c>
      <c r="M110" s="6" t="n">
        <f aca="false">IF(E110&gt;0, (I110/(J110/E110)) * (SUM(K110:L110)+1), 0)</f>
        <v>0</v>
      </c>
    </row>
    <row r="111" customFormat="false" ht="15.75" hidden="false" customHeight="false" outlineLevel="0" collapsed="false">
      <c r="A111" s="9"/>
      <c r="C111" s="12"/>
      <c r="D111" s="5"/>
      <c r="G111" s="10" t="b">
        <f aca="false">FALSE()</f>
        <v>0</v>
      </c>
      <c r="I111" s="11" t="e">
        <f aca="false">VLOOKUP(D111, Reference!$B$2:$D538, 2, FALSE())</f>
        <v>#N/A</v>
      </c>
      <c r="J111" s="11" t="e">
        <f aca="false">VLOOKUP(D111, Reference!$B$2:$D538, 3, FALSE())</f>
        <v>#N/A</v>
      </c>
      <c r="K111" s="11" t="n">
        <f aca="false">IF(H111&gt;Settings!B112, 1, 0)</f>
        <v>0</v>
      </c>
      <c r="L111" s="11" t="n">
        <f aca="false">IF(G111, 1, 0)</f>
        <v>0</v>
      </c>
      <c r="M111" s="6" t="n">
        <f aca="false">IF(E111&gt;0, (I111/(J111/E111)) * (SUM(K111:L111)+1), 0)</f>
        <v>0</v>
      </c>
    </row>
    <row r="112" customFormat="false" ht="15.75" hidden="false" customHeight="false" outlineLevel="0" collapsed="false">
      <c r="A112" s="9"/>
      <c r="C112" s="12"/>
      <c r="D112" s="5"/>
      <c r="G112" s="10" t="b">
        <f aca="false">FALSE()</f>
        <v>0</v>
      </c>
      <c r="I112" s="11" t="e">
        <f aca="false">VLOOKUP(D112, Reference!$B$2:$D538, 2, FALSE())</f>
        <v>#N/A</v>
      </c>
      <c r="J112" s="11" t="e">
        <f aca="false">VLOOKUP(D112, Reference!$B$2:$D538, 3, FALSE())</f>
        <v>#N/A</v>
      </c>
      <c r="K112" s="11" t="n">
        <f aca="false">IF(H112&gt;Settings!B113, 1, 0)</f>
        <v>0</v>
      </c>
      <c r="L112" s="11" t="n">
        <f aca="false">IF(G112, 1, 0)</f>
        <v>0</v>
      </c>
      <c r="M112" s="6" t="n">
        <f aca="false">IF(E112&gt;0, (I112/(J112/E112)) * (SUM(K112:L112)+1), 0)</f>
        <v>0</v>
      </c>
    </row>
    <row r="113" customFormat="false" ht="15.75" hidden="false" customHeight="false" outlineLevel="0" collapsed="false">
      <c r="A113" s="9"/>
      <c r="C113" s="12"/>
      <c r="D113" s="5"/>
      <c r="G113" s="10" t="b">
        <f aca="false">FALSE()</f>
        <v>0</v>
      </c>
      <c r="I113" s="11" t="e">
        <f aca="false">VLOOKUP(D113, Reference!$B$2:$D538, 2, FALSE())</f>
        <v>#N/A</v>
      </c>
      <c r="J113" s="11" t="e">
        <f aca="false">VLOOKUP(D113, Reference!$B$2:$D538, 3, FALSE())</f>
        <v>#N/A</v>
      </c>
      <c r="K113" s="11" t="n">
        <f aca="false">IF(H113&gt;Settings!B114, 1, 0)</f>
        <v>0</v>
      </c>
      <c r="L113" s="11" t="n">
        <f aca="false">IF(G113, 1, 0)</f>
        <v>0</v>
      </c>
      <c r="M113" s="6" t="n">
        <f aca="false">IF(E113&gt;0, (I113/(J113/E113)) * (SUM(K113:L113)+1), 0)</f>
        <v>0</v>
      </c>
    </row>
    <row r="114" customFormat="false" ht="15.75" hidden="false" customHeight="false" outlineLevel="0" collapsed="false">
      <c r="A114" s="9"/>
      <c r="C114" s="12"/>
      <c r="D114" s="5"/>
      <c r="G114" s="10" t="b">
        <f aca="false">FALSE()</f>
        <v>0</v>
      </c>
      <c r="I114" s="11" t="e">
        <f aca="false">VLOOKUP(D114, Reference!$B$2:$D538, 2, FALSE())</f>
        <v>#N/A</v>
      </c>
      <c r="J114" s="11" t="e">
        <f aca="false">VLOOKUP(D114, Reference!$B$2:$D538, 3, FALSE())</f>
        <v>#N/A</v>
      </c>
      <c r="K114" s="11" t="n">
        <f aca="false">IF(H114&gt;Settings!B115, 1, 0)</f>
        <v>0</v>
      </c>
      <c r="L114" s="11" t="n">
        <f aca="false">IF(G114, 1, 0)</f>
        <v>0</v>
      </c>
      <c r="M114" s="6" t="n">
        <f aca="false">IF(E114&gt;0, (I114/(J114/E114)) * (SUM(K114:L114)+1), 0)</f>
        <v>0</v>
      </c>
    </row>
    <row r="115" customFormat="false" ht="15.75" hidden="false" customHeight="false" outlineLevel="0" collapsed="false">
      <c r="A115" s="9"/>
      <c r="C115" s="12"/>
      <c r="D115" s="5"/>
      <c r="G115" s="10" t="b">
        <f aca="false">FALSE()</f>
        <v>0</v>
      </c>
      <c r="I115" s="11" t="e">
        <f aca="false">VLOOKUP(D115, Reference!$B$2:$D538, 2, FALSE())</f>
        <v>#N/A</v>
      </c>
      <c r="J115" s="11" t="e">
        <f aca="false">VLOOKUP(D115, Reference!$B$2:$D538, 3, FALSE())</f>
        <v>#N/A</v>
      </c>
      <c r="K115" s="11" t="n">
        <f aca="false">IF(H115&gt;Settings!B116, 1, 0)</f>
        <v>0</v>
      </c>
      <c r="L115" s="11" t="n">
        <f aca="false">IF(G115, 1, 0)</f>
        <v>0</v>
      </c>
      <c r="M115" s="6" t="n">
        <f aca="false">IF(E115&gt;0, (I115/(J115/E115)) * (SUM(K115:L115)+1), 0)</f>
        <v>0</v>
      </c>
    </row>
    <row r="116" customFormat="false" ht="15.75" hidden="false" customHeight="false" outlineLevel="0" collapsed="false">
      <c r="A116" s="9"/>
      <c r="C116" s="12"/>
      <c r="D116" s="5"/>
      <c r="G116" s="10" t="b">
        <f aca="false">FALSE()</f>
        <v>0</v>
      </c>
      <c r="I116" s="11" t="e">
        <f aca="false">VLOOKUP(D116, Reference!$B$2:$D538, 2, FALSE())</f>
        <v>#N/A</v>
      </c>
      <c r="J116" s="11" t="e">
        <f aca="false">VLOOKUP(D116, Reference!$B$2:$D538, 3, FALSE())</f>
        <v>#N/A</v>
      </c>
      <c r="K116" s="11" t="n">
        <f aca="false">IF(H116&gt;Settings!B117, 1, 0)</f>
        <v>0</v>
      </c>
      <c r="L116" s="11" t="n">
        <f aca="false">IF(G116, 1, 0)</f>
        <v>0</v>
      </c>
      <c r="M116" s="6" t="n">
        <f aca="false">IF(E116&gt;0, (I116/(J116/E116)) * (SUM(K116:L116)+1), 0)</f>
        <v>0</v>
      </c>
    </row>
    <row r="117" customFormat="false" ht="15.75" hidden="false" customHeight="false" outlineLevel="0" collapsed="false">
      <c r="A117" s="9"/>
      <c r="C117" s="12"/>
      <c r="D117" s="5"/>
      <c r="G117" s="10" t="b">
        <f aca="false">FALSE()</f>
        <v>0</v>
      </c>
      <c r="I117" s="11" t="e">
        <f aca="false">VLOOKUP(D117, Reference!$B$2:$D538, 2, FALSE())</f>
        <v>#N/A</v>
      </c>
      <c r="J117" s="11" t="e">
        <f aca="false">VLOOKUP(D117, Reference!$B$2:$D538, 3, FALSE())</f>
        <v>#N/A</v>
      </c>
      <c r="K117" s="11" t="n">
        <f aca="false">IF(H117&gt;Settings!B118, 1, 0)</f>
        <v>0</v>
      </c>
      <c r="L117" s="11" t="n">
        <f aca="false">IF(G117, 1, 0)</f>
        <v>0</v>
      </c>
      <c r="M117" s="6" t="n">
        <f aca="false">IF(E117&gt;0, (I117/(J117/E117)) * (SUM(K117:L117)+1), 0)</f>
        <v>0</v>
      </c>
    </row>
    <row r="118" customFormat="false" ht="15.75" hidden="false" customHeight="false" outlineLevel="0" collapsed="false">
      <c r="A118" s="9"/>
      <c r="C118" s="12"/>
      <c r="D118" s="5"/>
      <c r="G118" s="10" t="b">
        <f aca="false">FALSE()</f>
        <v>0</v>
      </c>
      <c r="I118" s="11" t="e">
        <f aca="false">VLOOKUP(D118, Reference!$B$2:$D538, 2, FALSE())</f>
        <v>#N/A</v>
      </c>
      <c r="J118" s="11" t="e">
        <f aca="false">VLOOKUP(D118, Reference!$B$2:$D538, 3, FALSE())</f>
        <v>#N/A</v>
      </c>
      <c r="K118" s="11" t="n">
        <f aca="false">IF(H118&gt;Settings!B119, 1, 0)</f>
        <v>0</v>
      </c>
      <c r="L118" s="11" t="n">
        <f aca="false">IF(G118, 1, 0)</f>
        <v>0</v>
      </c>
      <c r="M118" s="6" t="n">
        <f aca="false">IF(E118&gt;0, (I118/(J118/E118)) * (SUM(K118:L118)+1), 0)</f>
        <v>0</v>
      </c>
    </row>
    <row r="119" customFormat="false" ht="15.75" hidden="false" customHeight="false" outlineLevel="0" collapsed="false">
      <c r="A119" s="9"/>
      <c r="C119" s="12"/>
      <c r="D119" s="5"/>
      <c r="G119" s="10" t="b">
        <f aca="false">FALSE()</f>
        <v>0</v>
      </c>
      <c r="I119" s="11" t="e">
        <f aca="false">VLOOKUP(D119, Reference!$B$2:$D538, 2, FALSE())</f>
        <v>#N/A</v>
      </c>
      <c r="J119" s="11" t="e">
        <f aca="false">VLOOKUP(D119, Reference!$B$2:$D538, 3, FALSE())</f>
        <v>#N/A</v>
      </c>
      <c r="K119" s="11" t="n">
        <f aca="false">IF(H119&gt;Settings!B120, 1, 0)</f>
        <v>0</v>
      </c>
      <c r="L119" s="11" t="n">
        <f aca="false">IF(G119, 1, 0)</f>
        <v>0</v>
      </c>
      <c r="M119" s="6" t="n">
        <f aca="false">IF(E119&gt;0, (I119/(J119/E119)) * (SUM(K119:L119)+1), 0)</f>
        <v>0</v>
      </c>
    </row>
    <row r="120" customFormat="false" ht="15.75" hidden="false" customHeight="false" outlineLevel="0" collapsed="false">
      <c r="A120" s="9"/>
      <c r="C120" s="12"/>
      <c r="D120" s="5"/>
      <c r="G120" s="10" t="b">
        <f aca="false">FALSE()</f>
        <v>0</v>
      </c>
      <c r="I120" s="11" t="e">
        <f aca="false">VLOOKUP(D120, Reference!$B$2:$D538, 2, FALSE())</f>
        <v>#N/A</v>
      </c>
      <c r="J120" s="11" t="e">
        <f aca="false">VLOOKUP(D120, Reference!$B$2:$D538, 3, FALSE())</f>
        <v>#N/A</v>
      </c>
      <c r="K120" s="11" t="n">
        <f aca="false">IF(H120&gt;Settings!B121, 1, 0)</f>
        <v>0</v>
      </c>
      <c r="L120" s="11" t="n">
        <f aca="false">IF(G120, 1, 0)</f>
        <v>0</v>
      </c>
      <c r="M120" s="6" t="n">
        <f aca="false">IF(E120&gt;0, (I120/(J120/E120)) * (SUM(K120:L120)+1), 0)</f>
        <v>0</v>
      </c>
    </row>
    <row r="121" customFormat="false" ht="15.75" hidden="false" customHeight="false" outlineLevel="0" collapsed="false">
      <c r="A121" s="9"/>
      <c r="C121" s="12"/>
      <c r="D121" s="5"/>
      <c r="G121" s="10" t="b">
        <f aca="false">FALSE()</f>
        <v>0</v>
      </c>
      <c r="I121" s="11" t="e">
        <f aca="false">VLOOKUP(D121, Reference!$B$2:$D538, 2, FALSE())</f>
        <v>#N/A</v>
      </c>
      <c r="J121" s="11" t="e">
        <f aca="false">VLOOKUP(D121, Reference!$B$2:$D538, 3, FALSE())</f>
        <v>#N/A</v>
      </c>
      <c r="K121" s="11" t="n">
        <f aca="false">IF(H121&gt;Settings!B122, 1, 0)</f>
        <v>0</v>
      </c>
      <c r="L121" s="11" t="n">
        <f aca="false">IF(G121, 1, 0)</f>
        <v>0</v>
      </c>
      <c r="M121" s="6" t="n">
        <f aca="false">IF(E121&gt;0, (I121/(J121/E121)) * (SUM(K121:L121)+1), 0)</f>
        <v>0</v>
      </c>
    </row>
    <row r="122" customFormat="false" ht="15.75" hidden="false" customHeight="false" outlineLevel="0" collapsed="false">
      <c r="A122" s="9"/>
      <c r="C122" s="12"/>
      <c r="D122" s="5"/>
      <c r="G122" s="10" t="b">
        <f aca="false">FALSE()</f>
        <v>0</v>
      </c>
      <c r="I122" s="11" t="e">
        <f aca="false">VLOOKUP(D122, Reference!$B$2:$D538, 2, FALSE())</f>
        <v>#N/A</v>
      </c>
      <c r="J122" s="11" t="e">
        <f aca="false">VLOOKUP(D122, Reference!$B$2:$D538, 3, FALSE())</f>
        <v>#N/A</v>
      </c>
      <c r="K122" s="11" t="n">
        <f aca="false">IF(H122&gt;Settings!B123, 1, 0)</f>
        <v>0</v>
      </c>
      <c r="L122" s="11" t="n">
        <f aca="false">IF(G122, 1, 0)</f>
        <v>0</v>
      </c>
      <c r="M122" s="6" t="n">
        <f aca="false">IF(E122&gt;0, (I122/(J122/E122)) * (SUM(K122:L122)+1), 0)</f>
        <v>0</v>
      </c>
    </row>
    <row r="123" customFormat="false" ht="15.75" hidden="false" customHeight="false" outlineLevel="0" collapsed="false">
      <c r="A123" s="9"/>
      <c r="C123" s="12"/>
      <c r="D123" s="5"/>
      <c r="G123" s="10" t="b">
        <f aca="false">FALSE()</f>
        <v>0</v>
      </c>
      <c r="I123" s="11" t="e">
        <f aca="false">VLOOKUP(D123, Reference!$B$2:$D538, 2, FALSE())</f>
        <v>#N/A</v>
      </c>
      <c r="J123" s="11" t="e">
        <f aca="false">VLOOKUP(D123, Reference!$B$2:$D538, 3, FALSE())</f>
        <v>#N/A</v>
      </c>
      <c r="K123" s="11" t="n">
        <f aca="false">IF(H123&gt;Settings!B124, 1, 0)</f>
        <v>0</v>
      </c>
      <c r="L123" s="11" t="n">
        <f aca="false">IF(G123, 1, 0)</f>
        <v>0</v>
      </c>
      <c r="M123" s="6" t="n">
        <f aca="false">IF(E123&gt;0, (I123/(J123/E123)) * (SUM(K123:L123)+1), 0)</f>
        <v>0</v>
      </c>
    </row>
    <row r="124" customFormat="false" ht="15.75" hidden="false" customHeight="false" outlineLevel="0" collapsed="false">
      <c r="A124" s="9"/>
      <c r="C124" s="12"/>
      <c r="D124" s="5"/>
      <c r="G124" s="10" t="b">
        <f aca="false">FALSE()</f>
        <v>0</v>
      </c>
      <c r="I124" s="11" t="e">
        <f aca="false">VLOOKUP(D124, Reference!$B$2:$D538, 2, FALSE())</f>
        <v>#N/A</v>
      </c>
      <c r="J124" s="11" t="e">
        <f aca="false">VLOOKUP(D124, Reference!$B$2:$D538, 3, FALSE())</f>
        <v>#N/A</v>
      </c>
      <c r="K124" s="11" t="n">
        <f aca="false">IF(H124&gt;Settings!B125, 1, 0)</f>
        <v>0</v>
      </c>
      <c r="L124" s="11" t="n">
        <f aca="false">IF(G124, 1, 0)</f>
        <v>0</v>
      </c>
      <c r="M124" s="6" t="n">
        <f aca="false">IF(E124&gt;0, (I124/(J124/E124)) * (SUM(K124:L124)+1), 0)</f>
        <v>0</v>
      </c>
    </row>
    <row r="125" customFormat="false" ht="15.75" hidden="false" customHeight="false" outlineLevel="0" collapsed="false">
      <c r="A125" s="9"/>
      <c r="C125" s="12"/>
      <c r="D125" s="5"/>
      <c r="G125" s="10" t="b">
        <f aca="false">FALSE()</f>
        <v>0</v>
      </c>
      <c r="I125" s="11" t="e">
        <f aca="false">VLOOKUP(D125, Reference!$B$2:$D538, 2, FALSE())</f>
        <v>#N/A</v>
      </c>
      <c r="J125" s="11" t="e">
        <f aca="false">VLOOKUP(D125, Reference!$B$2:$D538, 3, FALSE())</f>
        <v>#N/A</v>
      </c>
      <c r="K125" s="11" t="n">
        <f aca="false">IF(H125&gt;Settings!B126, 1, 0)</f>
        <v>0</v>
      </c>
      <c r="L125" s="11" t="n">
        <f aca="false">IF(G125, 1, 0)</f>
        <v>0</v>
      </c>
      <c r="M125" s="6" t="n">
        <f aca="false">IF(E125&gt;0, (I125/(J125/E125)) * (SUM(K125:L125)+1), 0)</f>
        <v>0</v>
      </c>
    </row>
    <row r="126" customFormat="false" ht="15.75" hidden="false" customHeight="false" outlineLevel="0" collapsed="false">
      <c r="A126" s="9"/>
      <c r="C126" s="12"/>
      <c r="D126" s="5"/>
      <c r="G126" s="10" t="b">
        <f aca="false">FALSE()</f>
        <v>0</v>
      </c>
      <c r="I126" s="11" t="e">
        <f aca="false">VLOOKUP(D126, Reference!$B$2:$D538, 2, FALSE())</f>
        <v>#N/A</v>
      </c>
      <c r="J126" s="11" t="e">
        <f aca="false">VLOOKUP(D126, Reference!$B$2:$D538, 3, FALSE())</f>
        <v>#N/A</v>
      </c>
      <c r="K126" s="11" t="n">
        <f aca="false">IF(H126&gt;Settings!B127, 1, 0)</f>
        <v>0</v>
      </c>
      <c r="L126" s="11" t="n">
        <f aca="false">IF(G126, 1, 0)</f>
        <v>0</v>
      </c>
      <c r="M126" s="6" t="n">
        <f aca="false">IF(E126&gt;0, (I126/(J126/E126)) * (SUM(K126:L126)+1), 0)</f>
        <v>0</v>
      </c>
    </row>
    <row r="127" customFormat="false" ht="15.75" hidden="false" customHeight="false" outlineLevel="0" collapsed="false">
      <c r="A127" s="9"/>
      <c r="C127" s="12"/>
      <c r="D127" s="5"/>
      <c r="G127" s="10" t="b">
        <f aca="false">FALSE()</f>
        <v>0</v>
      </c>
      <c r="I127" s="11" t="e">
        <f aca="false">VLOOKUP(D127, Reference!$B$2:$D538, 2, FALSE())</f>
        <v>#N/A</v>
      </c>
      <c r="J127" s="11" t="e">
        <f aca="false">VLOOKUP(D127, Reference!$B$2:$D538, 3, FALSE())</f>
        <v>#N/A</v>
      </c>
      <c r="K127" s="11" t="n">
        <f aca="false">IF(H127&gt;Settings!B128, 1, 0)</f>
        <v>0</v>
      </c>
      <c r="L127" s="11" t="n">
        <f aca="false">IF(G127, 1, 0)</f>
        <v>0</v>
      </c>
      <c r="M127" s="6" t="n">
        <f aca="false">IF(E127&gt;0, (I127/(J127/E127)) * (SUM(K127:L127)+1), 0)</f>
        <v>0</v>
      </c>
    </row>
    <row r="128" customFormat="false" ht="15.75" hidden="false" customHeight="false" outlineLevel="0" collapsed="false">
      <c r="A128" s="9"/>
      <c r="C128" s="12"/>
      <c r="D128" s="5"/>
      <c r="G128" s="10" t="b">
        <f aca="false">FALSE()</f>
        <v>0</v>
      </c>
      <c r="I128" s="11" t="e">
        <f aca="false">VLOOKUP(D128, Reference!$B$2:$D538, 2, FALSE())</f>
        <v>#N/A</v>
      </c>
      <c r="J128" s="11" t="e">
        <f aca="false">VLOOKUP(D128, Reference!$B$2:$D538, 3, FALSE())</f>
        <v>#N/A</v>
      </c>
      <c r="K128" s="11" t="n">
        <f aca="false">IF(H128&gt;Settings!B129, 1, 0)</f>
        <v>0</v>
      </c>
      <c r="L128" s="11" t="n">
        <f aca="false">IF(G128, 1, 0)</f>
        <v>0</v>
      </c>
      <c r="M128" s="6" t="n">
        <f aca="false">IF(E128&gt;0, (I128/(J128/E128)) * (SUM(K128:L128)+1), 0)</f>
        <v>0</v>
      </c>
    </row>
    <row r="129" customFormat="false" ht="15.75" hidden="false" customHeight="false" outlineLevel="0" collapsed="false">
      <c r="A129" s="9"/>
      <c r="C129" s="12"/>
      <c r="D129" s="5"/>
      <c r="G129" s="10" t="b">
        <f aca="false">FALSE()</f>
        <v>0</v>
      </c>
      <c r="I129" s="11" t="e">
        <f aca="false">VLOOKUP(D129, Reference!$B$2:$D538, 2, FALSE())</f>
        <v>#N/A</v>
      </c>
      <c r="J129" s="11" t="e">
        <f aca="false">VLOOKUP(D129, Reference!$B$2:$D538, 3, FALSE())</f>
        <v>#N/A</v>
      </c>
      <c r="K129" s="11" t="n">
        <f aca="false">IF(H129&gt;Settings!B130, 1, 0)</f>
        <v>0</v>
      </c>
      <c r="L129" s="11" t="n">
        <f aca="false">IF(G129, 1, 0)</f>
        <v>0</v>
      </c>
      <c r="M129" s="6" t="n">
        <f aca="false">IF(E129&gt;0, (I129/(J129/E129)) * (SUM(K129:L129)+1), 0)</f>
        <v>0</v>
      </c>
    </row>
    <row r="130" customFormat="false" ht="15.75" hidden="false" customHeight="false" outlineLevel="0" collapsed="false">
      <c r="A130" s="9"/>
      <c r="C130" s="12"/>
      <c r="D130" s="5"/>
      <c r="G130" s="10" t="b">
        <f aca="false">FALSE()</f>
        <v>0</v>
      </c>
      <c r="I130" s="11" t="e">
        <f aca="false">VLOOKUP(D130, Reference!$B$2:$D538, 2, FALSE())</f>
        <v>#N/A</v>
      </c>
      <c r="J130" s="11" t="e">
        <f aca="false">VLOOKUP(D130, Reference!$B$2:$D538, 3, FALSE())</f>
        <v>#N/A</v>
      </c>
      <c r="K130" s="11" t="n">
        <f aca="false">IF(H130&gt;Settings!B131, 1, 0)</f>
        <v>0</v>
      </c>
      <c r="L130" s="11" t="n">
        <f aca="false">IF(G130, 1, 0)</f>
        <v>0</v>
      </c>
      <c r="M130" s="6" t="n">
        <f aca="false">IF(E130&gt;0, (I130/(J130/E130)) * (SUM(K130:L130)+1), 0)</f>
        <v>0</v>
      </c>
    </row>
    <row r="131" customFormat="false" ht="15.75" hidden="false" customHeight="false" outlineLevel="0" collapsed="false">
      <c r="A131" s="9"/>
      <c r="C131" s="12"/>
      <c r="D131" s="5"/>
      <c r="G131" s="10" t="b">
        <f aca="false">FALSE()</f>
        <v>0</v>
      </c>
      <c r="I131" s="11" t="e">
        <f aca="false">VLOOKUP(D131, Reference!$B$2:$D538, 2, FALSE())</f>
        <v>#N/A</v>
      </c>
      <c r="J131" s="11" t="e">
        <f aca="false">VLOOKUP(D131, Reference!$B$2:$D538, 3, FALSE())</f>
        <v>#N/A</v>
      </c>
      <c r="K131" s="11" t="n">
        <f aca="false">IF(H131&gt;Settings!B132, 1, 0)</f>
        <v>0</v>
      </c>
      <c r="L131" s="11" t="n">
        <f aca="false">IF(G131, 1, 0)</f>
        <v>0</v>
      </c>
      <c r="M131" s="6" t="n">
        <f aca="false">IF(E131&gt;0, (I131/(J131/E131)) * (SUM(K131:L131)+1), 0)</f>
        <v>0</v>
      </c>
    </row>
    <row r="132" customFormat="false" ht="15.75" hidden="false" customHeight="false" outlineLevel="0" collapsed="false">
      <c r="A132" s="9"/>
      <c r="C132" s="12"/>
      <c r="D132" s="5"/>
      <c r="G132" s="10" t="b">
        <f aca="false">FALSE()</f>
        <v>0</v>
      </c>
      <c r="I132" s="11" t="e">
        <f aca="false">VLOOKUP(D132, Reference!$B$2:$D538, 2, FALSE())</f>
        <v>#N/A</v>
      </c>
      <c r="J132" s="11" t="e">
        <f aca="false">VLOOKUP(D132, Reference!$B$2:$D538, 3, FALSE())</f>
        <v>#N/A</v>
      </c>
      <c r="K132" s="11" t="n">
        <f aca="false">IF(H132&gt;Settings!B133, 1, 0)</f>
        <v>0</v>
      </c>
      <c r="L132" s="11" t="n">
        <f aca="false">IF(G132, 1, 0)</f>
        <v>0</v>
      </c>
      <c r="M132" s="6" t="n">
        <f aca="false">IF(E132&gt;0, (I132/(J132/E132)) * (SUM(K132:L132)+1), 0)</f>
        <v>0</v>
      </c>
    </row>
    <row r="133" customFormat="false" ht="15.75" hidden="false" customHeight="false" outlineLevel="0" collapsed="false">
      <c r="A133" s="9"/>
      <c r="C133" s="12"/>
      <c r="D133" s="5"/>
      <c r="G133" s="10" t="b">
        <f aca="false">FALSE()</f>
        <v>0</v>
      </c>
      <c r="I133" s="11" t="e">
        <f aca="false">VLOOKUP(D133, Reference!$B$2:$D538, 2, FALSE())</f>
        <v>#N/A</v>
      </c>
      <c r="J133" s="11" t="e">
        <f aca="false">VLOOKUP(D133, Reference!$B$2:$D538, 3, FALSE())</f>
        <v>#N/A</v>
      </c>
      <c r="K133" s="11" t="n">
        <f aca="false">IF(H133&gt;Settings!B134, 1, 0)</f>
        <v>0</v>
      </c>
      <c r="L133" s="11" t="n">
        <f aca="false">IF(G133, 1, 0)</f>
        <v>0</v>
      </c>
      <c r="M133" s="6" t="n">
        <f aca="false">IF(E133&gt;0, (I133/(J133/E133)) * (SUM(K133:L133)+1), 0)</f>
        <v>0</v>
      </c>
    </row>
    <row r="134" customFormat="false" ht="15.75" hidden="false" customHeight="false" outlineLevel="0" collapsed="false">
      <c r="A134" s="9"/>
      <c r="C134" s="12"/>
      <c r="D134" s="5"/>
      <c r="G134" s="10" t="b">
        <f aca="false">FALSE()</f>
        <v>0</v>
      </c>
      <c r="I134" s="11" t="e">
        <f aca="false">VLOOKUP(D134, Reference!$B$2:$D538, 2, FALSE())</f>
        <v>#N/A</v>
      </c>
      <c r="J134" s="11" t="e">
        <f aca="false">VLOOKUP(D134, Reference!$B$2:$D538, 3, FALSE())</f>
        <v>#N/A</v>
      </c>
      <c r="K134" s="11" t="n">
        <f aca="false">IF(H134&gt;Settings!B135, 1, 0)</f>
        <v>0</v>
      </c>
      <c r="L134" s="11" t="n">
        <f aca="false">IF(G134, 1, 0)</f>
        <v>0</v>
      </c>
      <c r="M134" s="6" t="n">
        <f aca="false">IF(E134&gt;0, (I134/(J134/E134)) * (SUM(K134:L134)+1), 0)</f>
        <v>0</v>
      </c>
    </row>
    <row r="135" customFormat="false" ht="15.75" hidden="false" customHeight="false" outlineLevel="0" collapsed="false">
      <c r="A135" s="9"/>
      <c r="C135" s="12"/>
      <c r="D135" s="5"/>
      <c r="G135" s="10" t="b">
        <f aca="false">FALSE()</f>
        <v>0</v>
      </c>
      <c r="I135" s="11" t="e">
        <f aca="false">VLOOKUP(D135, Reference!$B$2:$D538, 2, FALSE())</f>
        <v>#N/A</v>
      </c>
      <c r="J135" s="11" t="e">
        <f aca="false">VLOOKUP(D135, Reference!$B$2:$D538, 3, FALSE())</f>
        <v>#N/A</v>
      </c>
      <c r="K135" s="11" t="n">
        <f aca="false">IF(H135&gt;Settings!B136, 1, 0)</f>
        <v>0</v>
      </c>
      <c r="L135" s="11" t="n">
        <f aca="false">IF(G135, 1, 0)</f>
        <v>0</v>
      </c>
      <c r="M135" s="6" t="n">
        <f aca="false">IF(E135&gt;0, (I135/(J135/E135)) * (SUM(K135:L135)+1), 0)</f>
        <v>0</v>
      </c>
    </row>
    <row r="136" customFormat="false" ht="15.75" hidden="false" customHeight="false" outlineLevel="0" collapsed="false">
      <c r="A136" s="9"/>
      <c r="C136" s="12"/>
      <c r="D136" s="5"/>
      <c r="G136" s="10" t="b">
        <f aca="false">FALSE()</f>
        <v>0</v>
      </c>
      <c r="I136" s="11" t="e">
        <f aca="false">VLOOKUP(D136, Reference!$B$2:$D538, 2, FALSE())</f>
        <v>#N/A</v>
      </c>
      <c r="J136" s="11" t="e">
        <f aca="false">VLOOKUP(D136, Reference!$B$2:$D538, 3, FALSE())</f>
        <v>#N/A</v>
      </c>
      <c r="K136" s="11" t="n">
        <f aca="false">IF(H136&gt;Settings!B137, 1, 0)</f>
        <v>0</v>
      </c>
      <c r="L136" s="11" t="n">
        <f aca="false">IF(G136, 1, 0)</f>
        <v>0</v>
      </c>
      <c r="M136" s="6" t="n">
        <f aca="false">IF(E136&gt;0, (I136/(J136/E136)) * (SUM(K136:L136)+1), 0)</f>
        <v>0</v>
      </c>
    </row>
    <row r="137" customFormat="false" ht="15.75" hidden="false" customHeight="false" outlineLevel="0" collapsed="false">
      <c r="A137" s="9"/>
      <c r="C137" s="12"/>
      <c r="D137" s="5"/>
      <c r="G137" s="10" t="b">
        <f aca="false">FALSE()</f>
        <v>0</v>
      </c>
      <c r="I137" s="11" t="e">
        <f aca="false">VLOOKUP(D137, Reference!$B$2:$D538, 2, FALSE())</f>
        <v>#N/A</v>
      </c>
      <c r="J137" s="11" t="e">
        <f aca="false">VLOOKUP(D137, Reference!$B$2:$D538, 3, FALSE())</f>
        <v>#N/A</v>
      </c>
      <c r="K137" s="11" t="n">
        <f aca="false">IF(H137&gt;Settings!B138, 1, 0)</f>
        <v>0</v>
      </c>
      <c r="L137" s="11" t="n">
        <f aca="false">IF(G137, 1, 0)</f>
        <v>0</v>
      </c>
      <c r="M137" s="6" t="n">
        <f aca="false">IF(E137&gt;0, (I137/(J137/E137)) * (SUM(K137:L137)+1), 0)</f>
        <v>0</v>
      </c>
    </row>
    <row r="138" customFormat="false" ht="15.75" hidden="false" customHeight="false" outlineLevel="0" collapsed="false">
      <c r="A138" s="9"/>
      <c r="C138" s="12"/>
      <c r="D138" s="5"/>
      <c r="G138" s="10" t="b">
        <f aca="false">FALSE()</f>
        <v>0</v>
      </c>
      <c r="I138" s="11" t="e">
        <f aca="false">VLOOKUP(D138, Reference!$B$2:$D538, 2, FALSE())</f>
        <v>#N/A</v>
      </c>
      <c r="J138" s="11" t="e">
        <f aca="false">VLOOKUP(D138, Reference!$B$2:$D538, 3, FALSE())</f>
        <v>#N/A</v>
      </c>
      <c r="K138" s="11" t="n">
        <f aca="false">IF(H138&gt;Settings!B139, 1, 0)</f>
        <v>0</v>
      </c>
      <c r="L138" s="11" t="n">
        <f aca="false">IF(G138, 1, 0)</f>
        <v>0</v>
      </c>
      <c r="M138" s="6" t="n">
        <f aca="false">IF(E138&gt;0, (I138/(J138/E138)) * (SUM(K138:L138)+1), 0)</f>
        <v>0</v>
      </c>
    </row>
    <row r="139" customFormat="false" ht="15.75" hidden="false" customHeight="false" outlineLevel="0" collapsed="false">
      <c r="A139" s="9"/>
      <c r="C139" s="12"/>
      <c r="D139" s="5"/>
      <c r="G139" s="10" t="b">
        <f aca="false">FALSE()</f>
        <v>0</v>
      </c>
      <c r="I139" s="11" t="e">
        <f aca="false">VLOOKUP(D139, Reference!$B$2:$D538, 2, FALSE())</f>
        <v>#N/A</v>
      </c>
      <c r="J139" s="11" t="e">
        <f aca="false">VLOOKUP(D139, Reference!$B$2:$D538, 3, FALSE())</f>
        <v>#N/A</v>
      </c>
      <c r="K139" s="11" t="n">
        <f aca="false">IF(H139&gt;Settings!B140, 1, 0)</f>
        <v>0</v>
      </c>
      <c r="L139" s="11" t="n">
        <f aca="false">IF(G139, 1, 0)</f>
        <v>0</v>
      </c>
      <c r="M139" s="6" t="n">
        <f aca="false">IF(E139&gt;0, (I139/(J139/E139)) * (SUM(K139:L139)+1), 0)</f>
        <v>0</v>
      </c>
    </row>
    <row r="140" customFormat="false" ht="15.75" hidden="false" customHeight="false" outlineLevel="0" collapsed="false">
      <c r="A140" s="9"/>
      <c r="C140" s="12"/>
      <c r="D140" s="5"/>
      <c r="G140" s="10" t="b">
        <f aca="false">FALSE()</f>
        <v>0</v>
      </c>
      <c r="I140" s="11" t="e">
        <f aca="false">VLOOKUP(D140, Reference!$B$2:$D538, 2, FALSE())</f>
        <v>#N/A</v>
      </c>
      <c r="J140" s="11" t="e">
        <f aca="false">VLOOKUP(D140, Reference!$B$2:$D538, 3, FALSE())</f>
        <v>#N/A</v>
      </c>
      <c r="K140" s="11" t="n">
        <f aca="false">IF(H140&gt;Settings!B141, 1, 0)</f>
        <v>0</v>
      </c>
      <c r="L140" s="11" t="n">
        <f aca="false">IF(G140, 1, 0)</f>
        <v>0</v>
      </c>
      <c r="M140" s="6" t="n">
        <f aca="false">IF(E140&gt;0, (I140/(J140/E140)) * (SUM(K140:L140)+1), 0)</f>
        <v>0</v>
      </c>
    </row>
    <row r="141" customFormat="false" ht="15.75" hidden="false" customHeight="false" outlineLevel="0" collapsed="false">
      <c r="A141" s="9"/>
      <c r="C141" s="12"/>
      <c r="D141" s="5"/>
      <c r="G141" s="10" t="b">
        <f aca="false">FALSE()</f>
        <v>0</v>
      </c>
      <c r="I141" s="11" t="e">
        <f aca="false">VLOOKUP(D141, Reference!$B$2:$D538, 2, FALSE())</f>
        <v>#N/A</v>
      </c>
      <c r="J141" s="11" t="e">
        <f aca="false">VLOOKUP(D141, Reference!$B$2:$D538, 3, FALSE())</f>
        <v>#N/A</v>
      </c>
      <c r="K141" s="11" t="n">
        <f aca="false">IF(H141&gt;Settings!B142, 1, 0)</f>
        <v>0</v>
      </c>
      <c r="L141" s="11" t="n">
        <f aca="false">IF(G141, 1, 0)</f>
        <v>0</v>
      </c>
      <c r="M141" s="6" t="n">
        <f aca="false">IF(E141&gt;0, (I141/(J141/E141)) * (SUM(K141:L141)+1), 0)</f>
        <v>0</v>
      </c>
    </row>
    <row r="142" customFormat="false" ht="15.75" hidden="false" customHeight="false" outlineLevel="0" collapsed="false">
      <c r="A142" s="9"/>
      <c r="C142" s="12"/>
      <c r="D142" s="5"/>
      <c r="G142" s="10" t="b">
        <f aca="false">FALSE()</f>
        <v>0</v>
      </c>
      <c r="I142" s="11" t="e">
        <f aca="false">VLOOKUP(D142, Reference!$B$2:$D538, 2, FALSE())</f>
        <v>#N/A</v>
      </c>
      <c r="J142" s="11" t="e">
        <f aca="false">VLOOKUP(D142, Reference!$B$2:$D538, 3, FALSE())</f>
        <v>#N/A</v>
      </c>
      <c r="K142" s="11" t="n">
        <f aca="false">IF(H142&gt;Settings!B143, 1, 0)</f>
        <v>0</v>
      </c>
      <c r="L142" s="11" t="n">
        <f aca="false">IF(G142, 1, 0)</f>
        <v>0</v>
      </c>
      <c r="M142" s="6" t="n">
        <f aca="false">IF(E142&gt;0, (I142/(J142/E142)) * (SUM(K142:L142)+1), 0)</f>
        <v>0</v>
      </c>
    </row>
    <row r="143" customFormat="false" ht="15.75" hidden="false" customHeight="false" outlineLevel="0" collapsed="false">
      <c r="A143" s="9"/>
      <c r="C143" s="12"/>
      <c r="D143" s="5"/>
      <c r="G143" s="10" t="b">
        <f aca="false">FALSE()</f>
        <v>0</v>
      </c>
      <c r="I143" s="11" t="e">
        <f aca="false">VLOOKUP(D143, Reference!$B$2:$D538, 2, FALSE())</f>
        <v>#N/A</v>
      </c>
      <c r="J143" s="11" t="e">
        <f aca="false">VLOOKUP(D143, Reference!$B$2:$D538, 3, FALSE())</f>
        <v>#N/A</v>
      </c>
      <c r="K143" s="11" t="n">
        <f aca="false">IF(H143&gt;Settings!B144, 1, 0)</f>
        <v>0</v>
      </c>
      <c r="L143" s="11" t="n">
        <f aca="false">IF(G143, 1, 0)</f>
        <v>0</v>
      </c>
      <c r="M143" s="6" t="n">
        <f aca="false">IF(E143&gt;0, (I143/(J143/E143)) * (SUM(K143:L143)+1), 0)</f>
        <v>0</v>
      </c>
    </row>
    <row r="144" customFormat="false" ht="15.75" hidden="false" customHeight="false" outlineLevel="0" collapsed="false">
      <c r="A144" s="9"/>
      <c r="C144" s="12"/>
      <c r="D144" s="5"/>
      <c r="G144" s="10" t="b">
        <f aca="false">FALSE()</f>
        <v>0</v>
      </c>
      <c r="I144" s="11" t="e">
        <f aca="false">VLOOKUP(D144, Reference!$B$2:$D538, 2, FALSE())</f>
        <v>#N/A</v>
      </c>
      <c r="J144" s="11" t="e">
        <f aca="false">VLOOKUP(D144, Reference!$B$2:$D538, 3, FALSE())</f>
        <v>#N/A</v>
      </c>
      <c r="K144" s="11" t="n">
        <f aca="false">IF(H144&gt;Settings!B145, 1, 0)</f>
        <v>0</v>
      </c>
      <c r="L144" s="11" t="n">
        <f aca="false">IF(G144, 1, 0)</f>
        <v>0</v>
      </c>
      <c r="M144" s="6" t="n">
        <f aca="false">IF(E144&gt;0, (I144/(J144/E144)) * (SUM(K144:L144)+1), 0)</f>
        <v>0</v>
      </c>
    </row>
    <row r="145" customFormat="false" ht="15.75" hidden="false" customHeight="false" outlineLevel="0" collapsed="false">
      <c r="A145" s="9"/>
      <c r="C145" s="12"/>
      <c r="D145" s="5"/>
      <c r="G145" s="10" t="b">
        <f aca="false">FALSE()</f>
        <v>0</v>
      </c>
      <c r="I145" s="11" t="e">
        <f aca="false">VLOOKUP(D145, Reference!$B$2:$D538, 2, FALSE())</f>
        <v>#N/A</v>
      </c>
      <c r="J145" s="11" t="e">
        <f aca="false">VLOOKUP(D145, Reference!$B$2:$D538, 3, FALSE())</f>
        <v>#N/A</v>
      </c>
      <c r="K145" s="11" t="n">
        <f aca="false">IF(H145&gt;Settings!B146, 1, 0)</f>
        <v>0</v>
      </c>
      <c r="L145" s="11" t="n">
        <f aca="false">IF(G145, 1, 0)</f>
        <v>0</v>
      </c>
      <c r="M145" s="6" t="n">
        <f aca="false">IF(E145&gt;0, (I145/(J145/E145)) * (SUM(K145:L145)+1), 0)</f>
        <v>0</v>
      </c>
    </row>
    <row r="146" customFormat="false" ht="15.75" hidden="false" customHeight="false" outlineLevel="0" collapsed="false">
      <c r="A146" s="9"/>
      <c r="C146" s="12"/>
      <c r="D146" s="5"/>
      <c r="G146" s="10" t="b">
        <f aca="false">FALSE()</f>
        <v>0</v>
      </c>
      <c r="I146" s="11" t="e">
        <f aca="false">VLOOKUP(D146, Reference!$B$2:$D538, 2, FALSE())</f>
        <v>#N/A</v>
      </c>
      <c r="J146" s="11" t="e">
        <f aca="false">VLOOKUP(D146, Reference!$B$2:$D538, 3, FALSE())</f>
        <v>#N/A</v>
      </c>
      <c r="K146" s="11" t="n">
        <f aca="false">IF(H146&gt;Settings!B147, 1, 0)</f>
        <v>0</v>
      </c>
      <c r="L146" s="11" t="n">
        <f aca="false">IF(G146, 1, 0)</f>
        <v>0</v>
      </c>
      <c r="M146" s="6" t="n">
        <f aca="false">IF(E146&gt;0, (I146/(J146/E146)) * (SUM(K146:L146)+1), 0)</f>
        <v>0</v>
      </c>
    </row>
    <row r="147" customFormat="false" ht="15.75" hidden="false" customHeight="false" outlineLevel="0" collapsed="false">
      <c r="A147" s="9"/>
      <c r="C147" s="12"/>
      <c r="D147" s="5"/>
      <c r="G147" s="10" t="b">
        <f aca="false">FALSE()</f>
        <v>0</v>
      </c>
      <c r="I147" s="11" t="e">
        <f aca="false">VLOOKUP(D147, Reference!$B$2:$D538, 2, FALSE())</f>
        <v>#N/A</v>
      </c>
      <c r="J147" s="11" t="e">
        <f aca="false">VLOOKUP(D147, Reference!$B$2:$D538, 3, FALSE())</f>
        <v>#N/A</v>
      </c>
      <c r="K147" s="11" t="n">
        <f aca="false">IF(H147&gt;Settings!B148, 1, 0)</f>
        <v>0</v>
      </c>
      <c r="L147" s="11" t="n">
        <f aca="false">IF(G147, 1, 0)</f>
        <v>0</v>
      </c>
      <c r="M147" s="6" t="n">
        <f aca="false">IF(E147&gt;0, (I147/(J147/E147)) * (SUM(K147:L147)+1), 0)</f>
        <v>0</v>
      </c>
    </row>
    <row r="148" customFormat="false" ht="15.75" hidden="false" customHeight="false" outlineLevel="0" collapsed="false">
      <c r="A148" s="9"/>
      <c r="C148" s="12"/>
      <c r="D148" s="5"/>
      <c r="G148" s="10" t="b">
        <f aca="false">FALSE()</f>
        <v>0</v>
      </c>
      <c r="I148" s="11" t="e">
        <f aca="false">VLOOKUP(D148, Reference!$B$2:$D538, 2, FALSE())</f>
        <v>#N/A</v>
      </c>
      <c r="J148" s="11" t="e">
        <f aca="false">VLOOKUP(D148, Reference!$B$2:$D538, 3, FALSE())</f>
        <v>#N/A</v>
      </c>
      <c r="K148" s="11" t="n">
        <f aca="false">IF(H148&gt;Settings!B149, 1, 0)</f>
        <v>0</v>
      </c>
      <c r="L148" s="11" t="n">
        <f aca="false">IF(G148, 1, 0)</f>
        <v>0</v>
      </c>
      <c r="M148" s="6" t="n">
        <f aca="false">IF(E148&gt;0, (I148/(J148/E148)) * (SUM(K148:L148)+1), 0)</f>
        <v>0</v>
      </c>
    </row>
    <row r="149" customFormat="false" ht="15.75" hidden="false" customHeight="false" outlineLevel="0" collapsed="false">
      <c r="A149" s="9"/>
      <c r="C149" s="12"/>
      <c r="D149" s="5"/>
      <c r="G149" s="10" t="b">
        <f aca="false">FALSE()</f>
        <v>0</v>
      </c>
      <c r="I149" s="11" t="e">
        <f aca="false">VLOOKUP(D149, Reference!$B$2:$D538, 2, FALSE())</f>
        <v>#N/A</v>
      </c>
      <c r="J149" s="11" t="e">
        <f aca="false">VLOOKUP(D149, Reference!$B$2:$D538, 3, FALSE())</f>
        <v>#N/A</v>
      </c>
      <c r="K149" s="11" t="n">
        <f aca="false">IF(H149&gt;Settings!B150, 1, 0)</f>
        <v>0</v>
      </c>
      <c r="L149" s="11" t="n">
        <f aca="false">IF(G149, 1, 0)</f>
        <v>0</v>
      </c>
      <c r="M149" s="6" t="n">
        <f aca="false">IF(E149&gt;0, (I149/(J149/E149)) * (SUM(K149:L149)+1), 0)</f>
        <v>0</v>
      </c>
    </row>
    <row r="150" customFormat="false" ht="15.75" hidden="false" customHeight="false" outlineLevel="0" collapsed="false">
      <c r="A150" s="9"/>
      <c r="C150" s="12"/>
      <c r="D150" s="5"/>
      <c r="G150" s="10" t="b">
        <f aca="false">FALSE()</f>
        <v>0</v>
      </c>
      <c r="I150" s="11" t="e">
        <f aca="false">VLOOKUP(D150, Reference!$B$2:$D538, 2, FALSE())</f>
        <v>#N/A</v>
      </c>
      <c r="J150" s="11" t="e">
        <f aca="false">VLOOKUP(D150, Reference!$B$2:$D538, 3, FALSE())</f>
        <v>#N/A</v>
      </c>
      <c r="K150" s="11" t="n">
        <f aca="false">IF(H150&gt;Settings!B151, 1, 0)</f>
        <v>0</v>
      </c>
      <c r="L150" s="11" t="n">
        <f aca="false">IF(G150, 1, 0)</f>
        <v>0</v>
      </c>
      <c r="M150" s="6" t="n">
        <f aca="false">IF(E150&gt;0, (I150/(J150/E150)) * (SUM(K150:L150)+1), 0)</f>
        <v>0</v>
      </c>
    </row>
    <row r="151" customFormat="false" ht="15.75" hidden="false" customHeight="false" outlineLevel="0" collapsed="false">
      <c r="A151" s="9"/>
      <c r="C151" s="12"/>
      <c r="D151" s="5"/>
      <c r="G151" s="10" t="b">
        <f aca="false">FALSE()</f>
        <v>0</v>
      </c>
      <c r="I151" s="11" t="e">
        <f aca="false">VLOOKUP(D151, Reference!$B$2:$D538, 2, FALSE())</f>
        <v>#N/A</v>
      </c>
      <c r="J151" s="11" t="e">
        <f aca="false">VLOOKUP(D151, Reference!$B$2:$D538, 3, FALSE())</f>
        <v>#N/A</v>
      </c>
      <c r="K151" s="11" t="n">
        <f aca="false">IF(H151&gt;Settings!B152, 1, 0)</f>
        <v>0</v>
      </c>
      <c r="L151" s="11" t="n">
        <f aca="false">IF(G151, 1, 0)</f>
        <v>0</v>
      </c>
      <c r="M151" s="6" t="n">
        <f aca="false">IF(E151&gt;0, (I151/(J151/E151)) * (SUM(K151:L151)+1), 0)</f>
        <v>0</v>
      </c>
    </row>
    <row r="152" customFormat="false" ht="15.75" hidden="false" customHeight="false" outlineLevel="0" collapsed="false">
      <c r="A152" s="9"/>
      <c r="C152" s="12"/>
      <c r="D152" s="5"/>
      <c r="G152" s="10" t="b">
        <f aca="false">FALSE()</f>
        <v>0</v>
      </c>
      <c r="I152" s="11" t="e">
        <f aca="false">VLOOKUP(D152, Reference!$B$2:$D538, 2, FALSE())</f>
        <v>#N/A</v>
      </c>
      <c r="J152" s="11" t="e">
        <f aca="false">VLOOKUP(D152, Reference!$B$2:$D538, 3, FALSE())</f>
        <v>#N/A</v>
      </c>
      <c r="K152" s="11" t="n">
        <f aca="false">IF(H152&gt;Settings!B153, 1, 0)</f>
        <v>0</v>
      </c>
      <c r="L152" s="11" t="n">
        <f aca="false">IF(G152, 1, 0)</f>
        <v>0</v>
      </c>
      <c r="M152" s="6" t="n">
        <f aca="false">IF(E152&gt;0, (I152/(J152/E152)) * (SUM(K152:L152)+1), 0)</f>
        <v>0</v>
      </c>
    </row>
    <row r="153" customFormat="false" ht="15.75" hidden="false" customHeight="false" outlineLevel="0" collapsed="false">
      <c r="A153" s="9"/>
      <c r="C153" s="12"/>
      <c r="D153" s="5"/>
      <c r="G153" s="10" t="b">
        <f aca="false">FALSE()</f>
        <v>0</v>
      </c>
      <c r="I153" s="11" t="e">
        <f aca="false">VLOOKUP(D153, Reference!$B$2:$D538, 2, FALSE())</f>
        <v>#N/A</v>
      </c>
      <c r="J153" s="11" t="e">
        <f aca="false">VLOOKUP(D153, Reference!$B$2:$D538, 3, FALSE())</f>
        <v>#N/A</v>
      </c>
      <c r="K153" s="11" t="n">
        <f aca="false">IF(H153&gt;Settings!B154, 1, 0)</f>
        <v>0</v>
      </c>
      <c r="L153" s="11" t="n">
        <f aca="false">IF(G153, 1, 0)</f>
        <v>0</v>
      </c>
      <c r="M153" s="6" t="n">
        <f aca="false">IF(E153&gt;0, (I153/(J153/E153)) * (SUM(K153:L153)+1), 0)</f>
        <v>0</v>
      </c>
    </row>
    <row r="154" customFormat="false" ht="15.75" hidden="false" customHeight="false" outlineLevel="0" collapsed="false">
      <c r="A154" s="9"/>
      <c r="C154" s="12"/>
      <c r="D154" s="5"/>
      <c r="G154" s="10" t="b">
        <f aca="false">FALSE()</f>
        <v>0</v>
      </c>
      <c r="I154" s="11" t="e">
        <f aca="false">VLOOKUP(D154, Reference!$B$2:$D538, 2, FALSE())</f>
        <v>#N/A</v>
      </c>
      <c r="J154" s="11" t="e">
        <f aca="false">VLOOKUP(D154, Reference!$B$2:$D538, 3, FALSE())</f>
        <v>#N/A</v>
      </c>
      <c r="K154" s="11" t="n">
        <f aca="false">IF(H154&gt;Settings!B155, 1, 0)</f>
        <v>0</v>
      </c>
      <c r="L154" s="11" t="n">
        <f aca="false">IF(G154, 1, 0)</f>
        <v>0</v>
      </c>
      <c r="M154" s="6" t="n">
        <f aca="false">IF(E154&gt;0, (I154/(J154/E154)) * (SUM(K154:L154)+1), 0)</f>
        <v>0</v>
      </c>
    </row>
    <row r="155" customFormat="false" ht="15.75" hidden="false" customHeight="false" outlineLevel="0" collapsed="false">
      <c r="A155" s="9"/>
      <c r="C155" s="12"/>
      <c r="D155" s="5"/>
      <c r="G155" s="10" t="b">
        <f aca="false">FALSE()</f>
        <v>0</v>
      </c>
      <c r="I155" s="11" t="e">
        <f aca="false">VLOOKUP(D155, Reference!$B$2:$D538, 2, FALSE())</f>
        <v>#N/A</v>
      </c>
      <c r="J155" s="11" t="e">
        <f aca="false">VLOOKUP(D155, Reference!$B$2:$D538, 3, FALSE())</f>
        <v>#N/A</v>
      </c>
      <c r="K155" s="11" t="n">
        <f aca="false">IF(H155&gt;Settings!B156, 1, 0)</f>
        <v>0</v>
      </c>
      <c r="L155" s="11" t="n">
        <f aca="false">IF(G155, 1, 0)</f>
        <v>0</v>
      </c>
      <c r="M155" s="6" t="n">
        <f aca="false">IF(E155&gt;0, (I155/(J155/E155)) * (SUM(K155:L155)+1), 0)</f>
        <v>0</v>
      </c>
    </row>
    <row r="156" customFormat="false" ht="15.75" hidden="false" customHeight="false" outlineLevel="0" collapsed="false">
      <c r="A156" s="9"/>
      <c r="C156" s="12"/>
      <c r="D156" s="5"/>
      <c r="G156" s="10" t="b">
        <f aca="false">FALSE()</f>
        <v>0</v>
      </c>
      <c r="I156" s="11" t="e">
        <f aca="false">VLOOKUP(D156, Reference!$B$2:$D538, 2, FALSE())</f>
        <v>#N/A</v>
      </c>
      <c r="J156" s="11" t="e">
        <f aca="false">VLOOKUP(D156, Reference!$B$2:$D538, 3, FALSE())</f>
        <v>#N/A</v>
      </c>
      <c r="K156" s="11" t="n">
        <f aca="false">IF(H156&gt;Settings!B157, 1, 0)</f>
        <v>0</v>
      </c>
      <c r="L156" s="11" t="n">
        <f aca="false">IF(G156, 1, 0)</f>
        <v>0</v>
      </c>
      <c r="M156" s="6" t="n">
        <f aca="false">IF(E156&gt;0, (I156/(J156/E156)) * (SUM(K156:L156)+1), 0)</f>
        <v>0</v>
      </c>
    </row>
    <row r="157" customFormat="false" ht="15.75" hidden="false" customHeight="false" outlineLevel="0" collapsed="false">
      <c r="A157" s="9"/>
      <c r="C157" s="12"/>
      <c r="D157" s="5"/>
      <c r="G157" s="10" t="b">
        <f aca="false">FALSE()</f>
        <v>0</v>
      </c>
      <c r="I157" s="11" t="e">
        <f aca="false">VLOOKUP(D157, Reference!$B$2:$D538, 2, FALSE())</f>
        <v>#N/A</v>
      </c>
      <c r="J157" s="11" t="e">
        <f aca="false">VLOOKUP(D157, Reference!$B$2:$D538, 3, FALSE())</f>
        <v>#N/A</v>
      </c>
      <c r="K157" s="11" t="n">
        <f aca="false">IF(H157&gt;Settings!B158, 1, 0)</f>
        <v>0</v>
      </c>
      <c r="L157" s="11" t="n">
        <f aca="false">IF(G157, 1, 0)</f>
        <v>0</v>
      </c>
      <c r="M157" s="6" t="n">
        <f aca="false">IF(E157&gt;0, (I157/(J157/E157)) * (SUM(K157:L157)+1), 0)</f>
        <v>0</v>
      </c>
    </row>
    <row r="158" customFormat="false" ht="15.75" hidden="false" customHeight="false" outlineLevel="0" collapsed="false">
      <c r="A158" s="9"/>
      <c r="C158" s="12"/>
      <c r="D158" s="5"/>
      <c r="G158" s="10" t="b">
        <f aca="false">FALSE()</f>
        <v>0</v>
      </c>
      <c r="I158" s="11" t="e">
        <f aca="false">VLOOKUP(D158, Reference!$B$2:$D538, 2, FALSE())</f>
        <v>#N/A</v>
      </c>
      <c r="J158" s="11" t="e">
        <f aca="false">VLOOKUP(D158, Reference!$B$2:$D538, 3, FALSE())</f>
        <v>#N/A</v>
      </c>
      <c r="K158" s="11" t="n">
        <f aca="false">IF(H158&gt;Settings!B159, 1, 0)</f>
        <v>0</v>
      </c>
      <c r="L158" s="11" t="n">
        <f aca="false">IF(G158, 1, 0)</f>
        <v>0</v>
      </c>
      <c r="M158" s="6" t="n">
        <f aca="false">IF(E158&gt;0, (I158/(J158/E158)) * (SUM(K158:L158)+1), 0)</f>
        <v>0</v>
      </c>
    </row>
    <row r="159" customFormat="false" ht="15.75" hidden="false" customHeight="false" outlineLevel="0" collapsed="false">
      <c r="A159" s="9"/>
      <c r="C159" s="12"/>
      <c r="D159" s="5"/>
      <c r="G159" s="10" t="b">
        <f aca="false">FALSE()</f>
        <v>0</v>
      </c>
      <c r="I159" s="11" t="e">
        <f aca="false">VLOOKUP(D159, Reference!$B$2:$D538, 2, FALSE())</f>
        <v>#N/A</v>
      </c>
      <c r="J159" s="11" t="e">
        <f aca="false">VLOOKUP(D159, Reference!$B$2:$D538, 3, FALSE())</f>
        <v>#N/A</v>
      </c>
      <c r="K159" s="11" t="n">
        <f aca="false">IF(H159&gt;Settings!B160, 1, 0)</f>
        <v>0</v>
      </c>
      <c r="L159" s="11" t="n">
        <f aca="false">IF(G159, 1, 0)</f>
        <v>0</v>
      </c>
      <c r="M159" s="6" t="n">
        <f aca="false">IF(E159&gt;0, (I159/(J159/E159)) * (SUM(K159:L159)+1), 0)</f>
        <v>0</v>
      </c>
    </row>
    <row r="160" customFormat="false" ht="15.75" hidden="false" customHeight="false" outlineLevel="0" collapsed="false">
      <c r="A160" s="9"/>
      <c r="C160" s="12"/>
      <c r="D160" s="5"/>
      <c r="G160" s="10" t="b">
        <f aca="false">FALSE()</f>
        <v>0</v>
      </c>
      <c r="I160" s="11" t="e">
        <f aca="false">VLOOKUP(D160, Reference!$B$2:$D538, 2, FALSE())</f>
        <v>#N/A</v>
      </c>
      <c r="J160" s="11" t="e">
        <f aca="false">VLOOKUP(D160, Reference!$B$2:$D538, 3, FALSE())</f>
        <v>#N/A</v>
      </c>
      <c r="K160" s="11" t="n">
        <f aca="false">IF(H160&gt;Settings!B161, 1, 0)</f>
        <v>0</v>
      </c>
      <c r="L160" s="11" t="n">
        <f aca="false">IF(G160, 1, 0)</f>
        <v>0</v>
      </c>
      <c r="M160" s="6" t="n">
        <f aca="false">IF(E160&gt;0, (I160/(J160/E160)) * (SUM(K160:L160)+1), 0)</f>
        <v>0</v>
      </c>
    </row>
    <row r="161" customFormat="false" ht="15.75" hidden="false" customHeight="false" outlineLevel="0" collapsed="false">
      <c r="A161" s="9"/>
      <c r="C161" s="12"/>
      <c r="D161" s="5"/>
      <c r="G161" s="10" t="b">
        <f aca="false">FALSE()</f>
        <v>0</v>
      </c>
      <c r="I161" s="11" t="e">
        <f aca="false">VLOOKUP(D161, Reference!$B$2:$D538, 2, FALSE())</f>
        <v>#N/A</v>
      </c>
      <c r="J161" s="11" t="e">
        <f aca="false">VLOOKUP(D161, Reference!$B$2:$D538, 3, FALSE())</f>
        <v>#N/A</v>
      </c>
      <c r="K161" s="11" t="n">
        <f aca="false">IF(H161&gt;Settings!B162, 1, 0)</f>
        <v>0</v>
      </c>
      <c r="L161" s="11" t="n">
        <f aca="false">IF(G161, 1, 0)</f>
        <v>0</v>
      </c>
      <c r="M161" s="6" t="n">
        <f aca="false">IF(E161&gt;0, (I161/(J161/E161)) * (SUM(K161:L161)+1), 0)</f>
        <v>0</v>
      </c>
    </row>
    <row r="162" customFormat="false" ht="15.75" hidden="false" customHeight="false" outlineLevel="0" collapsed="false">
      <c r="A162" s="9"/>
      <c r="C162" s="12"/>
      <c r="D162" s="5"/>
      <c r="G162" s="10" t="b">
        <f aca="false">FALSE()</f>
        <v>0</v>
      </c>
      <c r="I162" s="11" t="e">
        <f aca="false">VLOOKUP(D162, Reference!$B$2:$D538, 2, FALSE())</f>
        <v>#N/A</v>
      </c>
      <c r="J162" s="11" t="e">
        <f aca="false">VLOOKUP(D162, Reference!$B$2:$D538, 3, FALSE())</f>
        <v>#N/A</v>
      </c>
      <c r="K162" s="11" t="n">
        <f aca="false">IF(H162&gt;Settings!B163, 1, 0)</f>
        <v>0</v>
      </c>
      <c r="L162" s="11" t="n">
        <f aca="false">IF(G162, 1, 0)</f>
        <v>0</v>
      </c>
      <c r="M162" s="6" t="n">
        <f aca="false">IF(E162&gt;0, (I162/(J162/E162)) * (SUM(K162:L162)+1), 0)</f>
        <v>0</v>
      </c>
    </row>
    <row r="163" customFormat="false" ht="15.75" hidden="false" customHeight="false" outlineLevel="0" collapsed="false">
      <c r="A163" s="9"/>
      <c r="C163" s="12"/>
      <c r="D163" s="5"/>
      <c r="G163" s="10" t="b">
        <f aca="false">FALSE()</f>
        <v>0</v>
      </c>
      <c r="I163" s="11" t="e">
        <f aca="false">VLOOKUP(D163, Reference!$B$2:$D538, 2, FALSE())</f>
        <v>#N/A</v>
      </c>
      <c r="J163" s="11" t="e">
        <f aca="false">VLOOKUP(D163, Reference!$B$2:$D538, 3, FALSE())</f>
        <v>#N/A</v>
      </c>
      <c r="K163" s="11" t="n">
        <f aca="false">IF(H163&gt;Settings!B164, 1, 0)</f>
        <v>0</v>
      </c>
      <c r="L163" s="11" t="n">
        <f aca="false">IF(G163, 1, 0)</f>
        <v>0</v>
      </c>
      <c r="M163" s="6" t="n">
        <f aca="false">IF(E163&gt;0, (I163/(J163/E163)) * (SUM(K163:L163)+1), 0)</f>
        <v>0</v>
      </c>
    </row>
    <row r="164" customFormat="false" ht="15.75" hidden="false" customHeight="false" outlineLevel="0" collapsed="false">
      <c r="A164" s="9"/>
      <c r="C164" s="12"/>
      <c r="D164" s="5"/>
      <c r="G164" s="10" t="b">
        <f aca="false">FALSE()</f>
        <v>0</v>
      </c>
      <c r="I164" s="11" t="e">
        <f aca="false">VLOOKUP(D164, Reference!$B$2:$D538, 2, FALSE())</f>
        <v>#N/A</v>
      </c>
      <c r="J164" s="11" t="e">
        <f aca="false">VLOOKUP(D164, Reference!$B$2:$D538, 3, FALSE())</f>
        <v>#N/A</v>
      </c>
      <c r="K164" s="11" t="n">
        <f aca="false">IF(H164&gt;Settings!B165, 1, 0)</f>
        <v>0</v>
      </c>
      <c r="L164" s="11" t="n">
        <f aca="false">IF(G164, 1, 0)</f>
        <v>0</v>
      </c>
      <c r="M164" s="6" t="n">
        <f aca="false">IF(E164&gt;0, (I164/(J164/E164)) * (SUM(K164:L164)+1), 0)</f>
        <v>0</v>
      </c>
    </row>
    <row r="165" customFormat="false" ht="15.75" hidden="false" customHeight="false" outlineLevel="0" collapsed="false">
      <c r="A165" s="9"/>
      <c r="C165" s="12"/>
      <c r="D165" s="5"/>
      <c r="G165" s="10" t="b">
        <f aca="false">FALSE()</f>
        <v>0</v>
      </c>
      <c r="I165" s="11" t="e">
        <f aca="false">VLOOKUP(D165, Reference!$B$2:$D538, 2, FALSE())</f>
        <v>#N/A</v>
      </c>
      <c r="J165" s="11" t="e">
        <f aca="false">VLOOKUP(D165, Reference!$B$2:$D538, 3, FALSE())</f>
        <v>#N/A</v>
      </c>
      <c r="K165" s="11" t="n">
        <f aca="false">IF(H165&gt;Settings!B166, 1, 0)</f>
        <v>0</v>
      </c>
      <c r="L165" s="11" t="n">
        <f aca="false">IF(G165, 1, 0)</f>
        <v>0</v>
      </c>
      <c r="M165" s="6" t="n">
        <f aca="false">IF(E165&gt;0, (I165/(J165/E165)) * (SUM(K165:L165)+1), 0)</f>
        <v>0</v>
      </c>
    </row>
    <row r="166" customFormat="false" ht="15.75" hidden="false" customHeight="false" outlineLevel="0" collapsed="false">
      <c r="A166" s="9"/>
      <c r="C166" s="12"/>
      <c r="D166" s="5"/>
      <c r="G166" s="10" t="b">
        <f aca="false">FALSE()</f>
        <v>0</v>
      </c>
      <c r="I166" s="11" t="e">
        <f aca="false">VLOOKUP(D166, Reference!$B$2:$D538, 2, FALSE())</f>
        <v>#N/A</v>
      </c>
      <c r="J166" s="11" t="e">
        <f aca="false">VLOOKUP(D166, Reference!$B$2:$D538, 3, FALSE())</f>
        <v>#N/A</v>
      </c>
      <c r="K166" s="11" t="n">
        <f aca="false">IF(H166&gt;Settings!B167, 1, 0)</f>
        <v>0</v>
      </c>
      <c r="L166" s="11" t="n">
        <f aca="false">IF(G166, 1, 0)</f>
        <v>0</v>
      </c>
      <c r="M166" s="6" t="n">
        <f aca="false">IF(E166&gt;0, (I166/(J166/E166)) * (SUM(K166:L166)+1), 0)</f>
        <v>0</v>
      </c>
    </row>
    <row r="167" customFormat="false" ht="15.75" hidden="false" customHeight="false" outlineLevel="0" collapsed="false">
      <c r="A167" s="9"/>
      <c r="C167" s="12"/>
      <c r="D167" s="5"/>
      <c r="G167" s="10" t="b">
        <f aca="false">FALSE()</f>
        <v>0</v>
      </c>
      <c r="I167" s="11" t="e">
        <f aca="false">VLOOKUP(D167, Reference!$B$2:$D538, 2, FALSE())</f>
        <v>#N/A</v>
      </c>
      <c r="J167" s="11" t="e">
        <f aca="false">VLOOKUP(D167, Reference!$B$2:$D538, 3, FALSE())</f>
        <v>#N/A</v>
      </c>
      <c r="K167" s="11" t="n">
        <f aca="false">IF(H167&gt;Settings!B168, 1, 0)</f>
        <v>0</v>
      </c>
      <c r="L167" s="11" t="n">
        <f aca="false">IF(G167, 1, 0)</f>
        <v>0</v>
      </c>
      <c r="M167" s="6" t="n">
        <f aca="false">IF(E167&gt;0, (I167/(J167/E167)) * (SUM(K167:L167)+1), 0)</f>
        <v>0</v>
      </c>
    </row>
    <row r="168" customFormat="false" ht="15.75" hidden="false" customHeight="false" outlineLevel="0" collapsed="false">
      <c r="A168" s="9"/>
      <c r="C168" s="12"/>
      <c r="D168" s="5"/>
      <c r="G168" s="10" t="b">
        <f aca="false">FALSE()</f>
        <v>0</v>
      </c>
      <c r="I168" s="11" t="e">
        <f aca="false">VLOOKUP(D168, Reference!$B$2:$D538, 2, FALSE())</f>
        <v>#N/A</v>
      </c>
      <c r="J168" s="11" t="e">
        <f aca="false">VLOOKUP(D168, Reference!$B$2:$D538, 3, FALSE())</f>
        <v>#N/A</v>
      </c>
      <c r="K168" s="11" t="n">
        <f aca="false">IF(H168&gt;Settings!B169, 1, 0)</f>
        <v>0</v>
      </c>
      <c r="L168" s="11" t="n">
        <f aca="false">IF(G168, 1, 0)</f>
        <v>0</v>
      </c>
      <c r="M168" s="6" t="n">
        <f aca="false">IF(E168&gt;0, (I168/(J168/E168)) * (SUM(K168:L168)+1), 0)</f>
        <v>0</v>
      </c>
    </row>
    <row r="169" customFormat="false" ht="15.75" hidden="false" customHeight="false" outlineLevel="0" collapsed="false">
      <c r="A169" s="9"/>
      <c r="C169" s="12"/>
      <c r="D169" s="5"/>
      <c r="G169" s="10" t="b">
        <f aca="false">FALSE()</f>
        <v>0</v>
      </c>
      <c r="I169" s="11" t="e">
        <f aca="false">VLOOKUP(D169, Reference!$B$2:$D538, 2, FALSE())</f>
        <v>#N/A</v>
      </c>
      <c r="J169" s="11" t="e">
        <f aca="false">VLOOKUP(D169, Reference!$B$2:$D538, 3, FALSE())</f>
        <v>#N/A</v>
      </c>
      <c r="K169" s="11" t="n">
        <f aca="false">IF(H169&gt;Settings!B170, 1, 0)</f>
        <v>0</v>
      </c>
      <c r="L169" s="11" t="n">
        <f aca="false">IF(G169, 1, 0)</f>
        <v>0</v>
      </c>
      <c r="M169" s="6" t="n">
        <f aca="false">IF(E169&gt;0, (I169/(J169/E169)) * (SUM(K169:L169)+1), 0)</f>
        <v>0</v>
      </c>
    </row>
    <row r="170" customFormat="false" ht="15.75" hidden="false" customHeight="false" outlineLevel="0" collapsed="false">
      <c r="A170" s="9"/>
      <c r="C170" s="12"/>
      <c r="D170" s="5"/>
      <c r="G170" s="10" t="b">
        <f aca="false">FALSE()</f>
        <v>0</v>
      </c>
      <c r="I170" s="11" t="e">
        <f aca="false">VLOOKUP(D170, Reference!$B$2:$D538, 2, FALSE())</f>
        <v>#N/A</v>
      </c>
      <c r="J170" s="11" t="e">
        <f aca="false">VLOOKUP(D170, Reference!$B$2:$D538, 3, FALSE())</f>
        <v>#N/A</v>
      </c>
      <c r="K170" s="11" t="n">
        <f aca="false">IF(H170&gt;Settings!B171, 1, 0)</f>
        <v>0</v>
      </c>
      <c r="L170" s="11" t="n">
        <f aca="false">IF(G170, 1, 0)</f>
        <v>0</v>
      </c>
      <c r="M170" s="6" t="n">
        <f aca="false">IF(E170&gt;0, (I170/(J170/E170)) * (SUM(K170:L170)+1), 0)</f>
        <v>0</v>
      </c>
    </row>
    <row r="171" customFormat="false" ht="15.75" hidden="false" customHeight="false" outlineLevel="0" collapsed="false">
      <c r="A171" s="9"/>
      <c r="C171" s="12"/>
      <c r="D171" s="5"/>
      <c r="G171" s="10" t="b">
        <f aca="false">FALSE()</f>
        <v>0</v>
      </c>
      <c r="I171" s="11" t="e">
        <f aca="false">VLOOKUP(D171, Reference!$B$2:$D538, 2, FALSE())</f>
        <v>#N/A</v>
      </c>
      <c r="J171" s="11" t="e">
        <f aca="false">VLOOKUP(D171, Reference!$B$2:$D538, 3, FALSE())</f>
        <v>#N/A</v>
      </c>
      <c r="K171" s="11" t="n">
        <f aca="false">IF(H171&gt;Settings!B172, 1, 0)</f>
        <v>0</v>
      </c>
      <c r="L171" s="11" t="n">
        <f aca="false">IF(G171, 1, 0)</f>
        <v>0</v>
      </c>
      <c r="M171" s="6" t="n">
        <f aca="false">IF(E171&gt;0, (I171/(J171/E171)) * (SUM(K171:L171)+1), 0)</f>
        <v>0</v>
      </c>
    </row>
    <row r="172" customFormat="false" ht="15.75" hidden="false" customHeight="false" outlineLevel="0" collapsed="false">
      <c r="A172" s="9"/>
      <c r="C172" s="12"/>
      <c r="D172" s="5"/>
      <c r="G172" s="10" t="b">
        <f aca="false">FALSE()</f>
        <v>0</v>
      </c>
      <c r="I172" s="11" t="e">
        <f aca="false">VLOOKUP(D172, Reference!$B$2:$D538, 2, FALSE())</f>
        <v>#N/A</v>
      </c>
      <c r="J172" s="11" t="e">
        <f aca="false">VLOOKUP(D172, Reference!$B$2:$D538, 3, FALSE())</f>
        <v>#N/A</v>
      </c>
      <c r="K172" s="11" t="n">
        <f aca="false">IF(H172&gt;Settings!B173, 1, 0)</f>
        <v>0</v>
      </c>
      <c r="L172" s="11" t="n">
        <f aca="false">IF(G172, 1, 0)</f>
        <v>0</v>
      </c>
      <c r="M172" s="6" t="n">
        <f aca="false">IF(E172&gt;0, (I172/(J172/E172)) * (SUM(K172:L172)+1), 0)</f>
        <v>0</v>
      </c>
    </row>
    <row r="173" customFormat="false" ht="15.75" hidden="false" customHeight="false" outlineLevel="0" collapsed="false">
      <c r="A173" s="9"/>
      <c r="C173" s="12"/>
      <c r="D173" s="5"/>
      <c r="G173" s="10" t="b">
        <f aca="false">FALSE()</f>
        <v>0</v>
      </c>
      <c r="I173" s="11" t="e">
        <f aca="false">VLOOKUP(D173, Reference!$B$2:$D538, 2, FALSE())</f>
        <v>#N/A</v>
      </c>
      <c r="J173" s="11" t="e">
        <f aca="false">VLOOKUP(D173, Reference!$B$2:$D538, 3, FALSE())</f>
        <v>#N/A</v>
      </c>
      <c r="K173" s="11" t="n">
        <f aca="false">IF(H173&gt;Settings!B174, 1, 0)</f>
        <v>0</v>
      </c>
      <c r="L173" s="11" t="n">
        <f aca="false">IF(G173, 1, 0)</f>
        <v>0</v>
      </c>
      <c r="M173" s="6" t="n">
        <f aca="false">IF(E173&gt;0, (I173/(J173/E173)) * (SUM(K173:L173)+1), 0)</f>
        <v>0</v>
      </c>
    </row>
    <row r="174" customFormat="false" ht="15.75" hidden="false" customHeight="false" outlineLevel="0" collapsed="false">
      <c r="A174" s="9"/>
      <c r="C174" s="12"/>
      <c r="D174" s="5"/>
      <c r="G174" s="10" t="b">
        <f aca="false">FALSE()</f>
        <v>0</v>
      </c>
      <c r="I174" s="11" t="e">
        <f aca="false">VLOOKUP(D174, Reference!$B$2:$D538, 2, FALSE())</f>
        <v>#N/A</v>
      </c>
      <c r="J174" s="11" t="e">
        <f aca="false">VLOOKUP(D174, Reference!$B$2:$D538, 3, FALSE())</f>
        <v>#N/A</v>
      </c>
      <c r="K174" s="11" t="n">
        <f aca="false">IF(H174&gt;Settings!B175, 1, 0)</f>
        <v>0</v>
      </c>
      <c r="L174" s="11" t="n">
        <f aca="false">IF(G174, 1, 0)</f>
        <v>0</v>
      </c>
      <c r="M174" s="6" t="n">
        <f aca="false">IF(E174&gt;0, (I174/(J174/E174)) * (SUM(K174:L174)+1), 0)</f>
        <v>0</v>
      </c>
    </row>
    <row r="175" customFormat="false" ht="15.75" hidden="false" customHeight="false" outlineLevel="0" collapsed="false">
      <c r="A175" s="9"/>
      <c r="C175" s="12"/>
      <c r="D175" s="5"/>
      <c r="G175" s="10" t="b">
        <f aca="false">FALSE()</f>
        <v>0</v>
      </c>
      <c r="I175" s="11" t="e">
        <f aca="false">VLOOKUP(D175, Reference!$B$2:$D538, 2, FALSE())</f>
        <v>#N/A</v>
      </c>
      <c r="J175" s="11" t="e">
        <f aca="false">VLOOKUP(D175, Reference!$B$2:$D538, 3, FALSE())</f>
        <v>#N/A</v>
      </c>
      <c r="K175" s="11" t="n">
        <f aca="false">IF(H175&gt;Settings!B176, 1, 0)</f>
        <v>0</v>
      </c>
      <c r="L175" s="11" t="n">
        <f aca="false">IF(G175, 1, 0)</f>
        <v>0</v>
      </c>
      <c r="M175" s="6" t="n">
        <f aca="false">IF(E175&gt;0, (I175/(J175/E175)) * (SUM(K175:L175)+1), 0)</f>
        <v>0</v>
      </c>
    </row>
    <row r="176" customFormat="false" ht="15.75" hidden="false" customHeight="false" outlineLevel="0" collapsed="false">
      <c r="A176" s="9"/>
      <c r="C176" s="12"/>
      <c r="D176" s="5"/>
      <c r="G176" s="10" t="b">
        <f aca="false">FALSE()</f>
        <v>0</v>
      </c>
      <c r="I176" s="11" t="e">
        <f aca="false">VLOOKUP(D176, Reference!$B$2:$D538, 2, FALSE())</f>
        <v>#N/A</v>
      </c>
      <c r="J176" s="11" t="e">
        <f aca="false">VLOOKUP(D176, Reference!$B$2:$D538, 3, FALSE())</f>
        <v>#N/A</v>
      </c>
      <c r="K176" s="11" t="n">
        <f aca="false">IF(H176&gt;Settings!B177, 1, 0)</f>
        <v>0</v>
      </c>
      <c r="L176" s="11" t="n">
        <f aca="false">IF(G176, 1, 0)</f>
        <v>0</v>
      </c>
      <c r="M176" s="6" t="n">
        <f aca="false">IF(E176&gt;0, (I176/(J176/E176)) * (SUM(K176:L176)+1), 0)</f>
        <v>0</v>
      </c>
    </row>
    <row r="177" customFormat="false" ht="15.75" hidden="false" customHeight="false" outlineLevel="0" collapsed="false">
      <c r="A177" s="9"/>
      <c r="C177" s="12"/>
      <c r="D177" s="5"/>
      <c r="G177" s="10" t="b">
        <f aca="false">FALSE()</f>
        <v>0</v>
      </c>
      <c r="I177" s="11" t="e">
        <f aca="false">VLOOKUP(D177, Reference!$B$2:$D538, 2, FALSE())</f>
        <v>#N/A</v>
      </c>
      <c r="J177" s="11" t="e">
        <f aca="false">VLOOKUP(D177, Reference!$B$2:$D538, 3, FALSE())</f>
        <v>#N/A</v>
      </c>
      <c r="K177" s="11" t="n">
        <f aca="false">IF(H177&gt;Settings!B178, 1, 0)</f>
        <v>0</v>
      </c>
      <c r="L177" s="11" t="n">
        <f aca="false">IF(G177, 1, 0)</f>
        <v>0</v>
      </c>
      <c r="M177" s="6" t="n">
        <f aca="false">IF(E177&gt;0, (I177/(J177/E177)) * (SUM(K177:L177)+1), 0)</f>
        <v>0</v>
      </c>
    </row>
    <row r="178" customFormat="false" ht="15.75" hidden="false" customHeight="false" outlineLevel="0" collapsed="false">
      <c r="A178" s="9"/>
      <c r="C178" s="12"/>
      <c r="D178" s="5"/>
      <c r="G178" s="10" t="b">
        <f aca="false">FALSE()</f>
        <v>0</v>
      </c>
      <c r="I178" s="11" t="e">
        <f aca="false">VLOOKUP(D178, Reference!$B$2:$D538, 2, FALSE())</f>
        <v>#N/A</v>
      </c>
      <c r="J178" s="11" t="e">
        <f aca="false">VLOOKUP(D178, Reference!$B$2:$D538, 3, FALSE())</f>
        <v>#N/A</v>
      </c>
      <c r="K178" s="11" t="n">
        <f aca="false">IF(H178&gt;Settings!B179, 1, 0)</f>
        <v>0</v>
      </c>
      <c r="L178" s="11" t="n">
        <f aca="false">IF(G178, 1, 0)</f>
        <v>0</v>
      </c>
      <c r="M178" s="6" t="n">
        <f aca="false">IF(E178&gt;0, (I178/(J178/E178)) * (SUM(K178:L178)+1), 0)</f>
        <v>0</v>
      </c>
    </row>
    <row r="179" customFormat="false" ht="15.75" hidden="false" customHeight="false" outlineLevel="0" collapsed="false">
      <c r="A179" s="9"/>
      <c r="C179" s="12"/>
      <c r="D179" s="5"/>
      <c r="G179" s="10" t="b">
        <f aca="false">FALSE()</f>
        <v>0</v>
      </c>
      <c r="I179" s="11" t="e">
        <f aca="false">VLOOKUP(D179, Reference!$B$2:$D538, 2, FALSE())</f>
        <v>#N/A</v>
      </c>
      <c r="J179" s="11" t="e">
        <f aca="false">VLOOKUP(D179, Reference!$B$2:$D538, 3, FALSE())</f>
        <v>#N/A</v>
      </c>
      <c r="K179" s="11" t="n">
        <f aca="false">IF(H179&gt;Settings!B180, 1, 0)</f>
        <v>0</v>
      </c>
      <c r="L179" s="11" t="n">
        <f aca="false">IF(G179, 1, 0)</f>
        <v>0</v>
      </c>
      <c r="M179" s="6" t="n">
        <f aca="false">IF(E179&gt;0, (I179/(J179/E179)) * (SUM(K179:L179)+1), 0)</f>
        <v>0</v>
      </c>
    </row>
    <row r="180" customFormat="false" ht="15.75" hidden="false" customHeight="false" outlineLevel="0" collapsed="false">
      <c r="A180" s="9"/>
      <c r="C180" s="12"/>
      <c r="D180" s="5"/>
      <c r="G180" s="10" t="b">
        <f aca="false">FALSE()</f>
        <v>0</v>
      </c>
      <c r="I180" s="11" t="e">
        <f aca="false">VLOOKUP(D180, Reference!$B$2:$D538, 2, FALSE())</f>
        <v>#N/A</v>
      </c>
      <c r="J180" s="11" t="e">
        <f aca="false">VLOOKUP(D180, Reference!$B$2:$D538, 3, FALSE())</f>
        <v>#N/A</v>
      </c>
      <c r="K180" s="11" t="n">
        <f aca="false">IF(H180&gt;Settings!B181, 1, 0)</f>
        <v>0</v>
      </c>
      <c r="L180" s="11" t="n">
        <f aca="false">IF(G180, 1, 0)</f>
        <v>0</v>
      </c>
      <c r="M180" s="6" t="n">
        <f aca="false">IF(E180&gt;0, (I180/(J180/E180)) * (SUM(K180:L180)+1), 0)</f>
        <v>0</v>
      </c>
    </row>
    <row r="181" customFormat="false" ht="15.75" hidden="false" customHeight="false" outlineLevel="0" collapsed="false">
      <c r="A181" s="9"/>
      <c r="C181" s="12"/>
      <c r="D181" s="5"/>
      <c r="G181" s="10" t="b">
        <f aca="false">FALSE()</f>
        <v>0</v>
      </c>
      <c r="I181" s="11" t="e">
        <f aca="false">VLOOKUP(D181, Reference!$B$2:$D538, 2, FALSE())</f>
        <v>#N/A</v>
      </c>
      <c r="J181" s="11" t="e">
        <f aca="false">VLOOKUP(D181, Reference!$B$2:$D538, 3, FALSE())</f>
        <v>#N/A</v>
      </c>
      <c r="K181" s="11" t="n">
        <f aca="false">IF(H181&gt;Settings!B182, 1, 0)</f>
        <v>0</v>
      </c>
      <c r="L181" s="11" t="n">
        <f aca="false">IF(G181, 1, 0)</f>
        <v>0</v>
      </c>
      <c r="M181" s="6" t="n">
        <f aca="false">IF(E181&gt;0, (I181/(J181/E181)) * (SUM(K181:L181)+1), 0)</f>
        <v>0</v>
      </c>
    </row>
    <row r="182" customFormat="false" ht="15.75" hidden="false" customHeight="false" outlineLevel="0" collapsed="false">
      <c r="A182" s="9"/>
      <c r="C182" s="12"/>
      <c r="D182" s="5"/>
      <c r="G182" s="10" t="b">
        <f aca="false">FALSE()</f>
        <v>0</v>
      </c>
      <c r="I182" s="11" t="e">
        <f aca="false">VLOOKUP(D182, Reference!$B$2:$D538, 2, FALSE())</f>
        <v>#N/A</v>
      </c>
      <c r="J182" s="11" t="e">
        <f aca="false">VLOOKUP(D182, Reference!$B$2:$D538, 3, FALSE())</f>
        <v>#N/A</v>
      </c>
      <c r="K182" s="11" t="n">
        <f aca="false">IF(H182&gt;Settings!B183, 1, 0)</f>
        <v>0</v>
      </c>
      <c r="L182" s="11" t="n">
        <f aca="false">IF(G182, 1, 0)</f>
        <v>0</v>
      </c>
      <c r="M182" s="6" t="n">
        <f aca="false">IF(E182&gt;0, (I182/(J182/E182)) * (SUM(K182:L182)+1), 0)</f>
        <v>0</v>
      </c>
    </row>
    <row r="183" customFormat="false" ht="15.75" hidden="false" customHeight="false" outlineLevel="0" collapsed="false">
      <c r="A183" s="9"/>
      <c r="C183" s="12"/>
      <c r="D183" s="5"/>
      <c r="G183" s="10" t="b">
        <f aca="false">FALSE()</f>
        <v>0</v>
      </c>
      <c r="I183" s="11" t="e">
        <f aca="false">VLOOKUP(D183, Reference!$B$2:$D538, 2, FALSE())</f>
        <v>#N/A</v>
      </c>
      <c r="J183" s="11" t="e">
        <f aca="false">VLOOKUP(D183, Reference!$B$2:$D538, 3, FALSE())</f>
        <v>#N/A</v>
      </c>
      <c r="K183" s="11" t="n">
        <f aca="false">IF(H183&gt;Settings!B184, 1, 0)</f>
        <v>0</v>
      </c>
      <c r="L183" s="11" t="n">
        <f aca="false">IF(G183, 1, 0)</f>
        <v>0</v>
      </c>
      <c r="M183" s="6" t="n">
        <f aca="false">IF(E183&gt;0, (I183/(J183/E183)) * (SUM(K183:L183)+1), 0)</f>
        <v>0</v>
      </c>
    </row>
    <row r="184" customFormat="false" ht="15.75" hidden="false" customHeight="false" outlineLevel="0" collapsed="false">
      <c r="A184" s="9"/>
      <c r="C184" s="12"/>
      <c r="D184" s="5"/>
      <c r="G184" s="10" t="b">
        <f aca="false">FALSE()</f>
        <v>0</v>
      </c>
      <c r="I184" s="11" t="e">
        <f aca="false">VLOOKUP(D184, Reference!$B$2:$D538, 2, FALSE())</f>
        <v>#N/A</v>
      </c>
      <c r="J184" s="11" t="e">
        <f aca="false">VLOOKUP(D184, Reference!$B$2:$D538, 3, FALSE())</f>
        <v>#N/A</v>
      </c>
      <c r="K184" s="11" t="n">
        <f aca="false">IF(H184&gt;Settings!B185, 1, 0)</f>
        <v>0</v>
      </c>
      <c r="L184" s="11" t="n">
        <f aca="false">IF(G184, 1, 0)</f>
        <v>0</v>
      </c>
      <c r="M184" s="6" t="n">
        <f aca="false">IF(E184&gt;0, (I184/(J184/E184)) * (SUM(K184:L184)+1), 0)</f>
        <v>0</v>
      </c>
    </row>
    <row r="185" customFormat="false" ht="15.75" hidden="false" customHeight="false" outlineLevel="0" collapsed="false">
      <c r="A185" s="9"/>
      <c r="C185" s="12"/>
      <c r="D185" s="5"/>
      <c r="G185" s="10" t="b">
        <f aca="false">FALSE()</f>
        <v>0</v>
      </c>
      <c r="I185" s="11" t="e">
        <f aca="false">VLOOKUP(D185, Reference!$B$2:$D538, 2, FALSE())</f>
        <v>#N/A</v>
      </c>
      <c r="J185" s="11" t="e">
        <f aca="false">VLOOKUP(D185, Reference!$B$2:$D538, 3, FALSE())</f>
        <v>#N/A</v>
      </c>
      <c r="K185" s="11" t="n">
        <f aca="false">IF(H185&gt;Settings!B186, 1, 0)</f>
        <v>0</v>
      </c>
      <c r="L185" s="11" t="n">
        <f aca="false">IF(G185, 1, 0)</f>
        <v>0</v>
      </c>
      <c r="M185" s="6" t="n">
        <f aca="false">IF(E185&gt;0, (I185/(J185/E185)) * (SUM(K185:L185)+1), 0)</f>
        <v>0</v>
      </c>
    </row>
    <row r="186" customFormat="false" ht="15.75" hidden="false" customHeight="false" outlineLevel="0" collapsed="false">
      <c r="A186" s="9"/>
      <c r="C186" s="12"/>
      <c r="D186" s="5"/>
      <c r="G186" s="10" t="b">
        <f aca="false">FALSE()</f>
        <v>0</v>
      </c>
      <c r="I186" s="11" t="e">
        <f aca="false">VLOOKUP(D186, Reference!$B$2:$D538, 2, FALSE())</f>
        <v>#N/A</v>
      </c>
      <c r="J186" s="11" t="e">
        <f aca="false">VLOOKUP(D186, Reference!$B$2:$D538, 3, FALSE())</f>
        <v>#N/A</v>
      </c>
      <c r="K186" s="11" t="n">
        <f aca="false">IF(H186&gt;Settings!B187, 1, 0)</f>
        <v>0</v>
      </c>
      <c r="L186" s="11" t="n">
        <f aca="false">IF(G186, 1, 0)</f>
        <v>0</v>
      </c>
      <c r="M186" s="6" t="n">
        <f aca="false">IF(E186&gt;0, (I186/(J186/E186)) * (SUM(K186:L186)+1), 0)</f>
        <v>0</v>
      </c>
    </row>
    <row r="187" customFormat="false" ht="15.75" hidden="false" customHeight="false" outlineLevel="0" collapsed="false">
      <c r="A187" s="9"/>
      <c r="C187" s="12"/>
      <c r="D187" s="5"/>
      <c r="G187" s="10" t="b">
        <f aca="false">FALSE()</f>
        <v>0</v>
      </c>
      <c r="I187" s="11" t="e">
        <f aca="false">VLOOKUP(D187, Reference!$B$2:$D538, 2, FALSE())</f>
        <v>#N/A</v>
      </c>
      <c r="J187" s="11" t="e">
        <f aca="false">VLOOKUP(D187, Reference!$B$2:$D538, 3, FALSE())</f>
        <v>#N/A</v>
      </c>
      <c r="K187" s="11" t="n">
        <f aca="false">IF(H187&gt;Settings!B188, 1, 0)</f>
        <v>0</v>
      </c>
      <c r="L187" s="11" t="n">
        <f aca="false">IF(G187, 1, 0)</f>
        <v>0</v>
      </c>
      <c r="M187" s="6" t="n">
        <f aca="false">IF(E187&gt;0, (I187/(J187/E187)) * (SUM(K187:L187)+1), 0)</f>
        <v>0</v>
      </c>
    </row>
    <row r="188" customFormat="false" ht="15.75" hidden="false" customHeight="false" outlineLevel="0" collapsed="false">
      <c r="A188" s="9"/>
      <c r="C188" s="12"/>
      <c r="D188" s="5"/>
      <c r="G188" s="10" t="b">
        <f aca="false">FALSE()</f>
        <v>0</v>
      </c>
      <c r="I188" s="11" t="e">
        <f aca="false">VLOOKUP(D188, Reference!$B$2:$D538, 2, FALSE())</f>
        <v>#N/A</v>
      </c>
      <c r="J188" s="11" t="e">
        <f aca="false">VLOOKUP(D188, Reference!$B$2:$D538, 3, FALSE())</f>
        <v>#N/A</v>
      </c>
      <c r="K188" s="11" t="n">
        <f aca="false">IF(H188&gt;Settings!B189, 1, 0)</f>
        <v>0</v>
      </c>
      <c r="L188" s="11" t="n">
        <f aca="false">IF(G188, 1, 0)</f>
        <v>0</v>
      </c>
      <c r="M188" s="6" t="n">
        <f aca="false">IF(E188&gt;0, (I188/(J188/E188)) * (SUM(K188:L188)+1), 0)</f>
        <v>0</v>
      </c>
    </row>
    <row r="189" customFormat="false" ht="15.75" hidden="false" customHeight="false" outlineLevel="0" collapsed="false">
      <c r="A189" s="9"/>
      <c r="C189" s="12"/>
      <c r="D189" s="5"/>
      <c r="G189" s="10" t="b">
        <f aca="false">FALSE()</f>
        <v>0</v>
      </c>
      <c r="I189" s="11" t="e">
        <f aca="false">VLOOKUP(D189, Reference!$B$2:$D538, 2, FALSE())</f>
        <v>#N/A</v>
      </c>
      <c r="J189" s="11" t="e">
        <f aca="false">VLOOKUP(D189, Reference!$B$2:$D538, 3, FALSE())</f>
        <v>#N/A</v>
      </c>
      <c r="K189" s="11" t="n">
        <f aca="false">IF(H189&gt;Settings!B190, 1, 0)</f>
        <v>0</v>
      </c>
      <c r="L189" s="11" t="n">
        <f aca="false">IF(G189, 1, 0)</f>
        <v>0</v>
      </c>
      <c r="M189" s="6" t="n">
        <f aca="false">IF(E189&gt;0, (I189/(J189/E189)) * (SUM(K189:L189)+1), 0)</f>
        <v>0</v>
      </c>
    </row>
    <row r="190" customFormat="false" ht="15.75" hidden="false" customHeight="false" outlineLevel="0" collapsed="false">
      <c r="A190" s="9"/>
      <c r="C190" s="12"/>
      <c r="D190" s="5"/>
      <c r="G190" s="10" t="b">
        <f aca="false">FALSE()</f>
        <v>0</v>
      </c>
      <c r="I190" s="11" t="e">
        <f aca="false">VLOOKUP(D190, Reference!$B$2:$D538, 2, FALSE())</f>
        <v>#N/A</v>
      </c>
      <c r="J190" s="11" t="e">
        <f aca="false">VLOOKUP(D190, Reference!$B$2:$D538, 3, FALSE())</f>
        <v>#N/A</v>
      </c>
      <c r="K190" s="11" t="n">
        <f aca="false">IF(H190&gt;Settings!B191, 1, 0)</f>
        <v>0</v>
      </c>
      <c r="L190" s="11" t="n">
        <f aca="false">IF(G190, 1, 0)</f>
        <v>0</v>
      </c>
      <c r="M190" s="6" t="n">
        <f aca="false">IF(E190&gt;0, (I190/(J190/E190)) * (SUM(K190:L190)+1), 0)</f>
        <v>0</v>
      </c>
    </row>
    <row r="191" customFormat="false" ht="15.75" hidden="false" customHeight="false" outlineLevel="0" collapsed="false">
      <c r="A191" s="9"/>
      <c r="C191" s="12"/>
      <c r="D191" s="5"/>
      <c r="G191" s="10" t="b">
        <f aca="false">FALSE()</f>
        <v>0</v>
      </c>
      <c r="I191" s="11" t="e">
        <f aca="false">VLOOKUP(D191, Reference!$B$2:$D538, 2, FALSE())</f>
        <v>#N/A</v>
      </c>
      <c r="J191" s="11" t="e">
        <f aca="false">VLOOKUP(D191, Reference!$B$2:$D538, 3, FALSE())</f>
        <v>#N/A</v>
      </c>
      <c r="K191" s="11" t="n">
        <f aca="false">IF(H191&gt;Settings!B192, 1, 0)</f>
        <v>0</v>
      </c>
      <c r="L191" s="11" t="n">
        <f aca="false">IF(G191, 1, 0)</f>
        <v>0</v>
      </c>
      <c r="M191" s="6" t="n">
        <f aca="false">IF(E191&gt;0, (I191/(J191/E191)) * (SUM(K191:L191)+1), 0)</f>
        <v>0</v>
      </c>
    </row>
    <row r="192" customFormat="false" ht="15.75" hidden="false" customHeight="false" outlineLevel="0" collapsed="false">
      <c r="A192" s="9"/>
      <c r="C192" s="12"/>
      <c r="D192" s="5"/>
      <c r="G192" s="10" t="b">
        <f aca="false">FALSE()</f>
        <v>0</v>
      </c>
      <c r="I192" s="11" t="e">
        <f aca="false">VLOOKUP(D192, Reference!$B$2:$D538, 2, FALSE())</f>
        <v>#N/A</v>
      </c>
      <c r="J192" s="11" t="e">
        <f aca="false">VLOOKUP(D192, Reference!$B$2:$D538, 3, FALSE())</f>
        <v>#N/A</v>
      </c>
      <c r="K192" s="11" t="n">
        <f aca="false">IF(H192&gt;Settings!B193, 1, 0)</f>
        <v>0</v>
      </c>
      <c r="L192" s="11" t="n">
        <f aca="false">IF(G192, 1, 0)</f>
        <v>0</v>
      </c>
      <c r="M192" s="6" t="n">
        <f aca="false">IF(E192&gt;0, (I192/(J192/E192)) * (SUM(K192:L192)+1), 0)</f>
        <v>0</v>
      </c>
    </row>
    <row r="193" customFormat="false" ht="15.75" hidden="false" customHeight="false" outlineLevel="0" collapsed="false">
      <c r="A193" s="9"/>
      <c r="C193" s="12"/>
      <c r="D193" s="5"/>
      <c r="G193" s="10" t="b">
        <f aca="false">FALSE()</f>
        <v>0</v>
      </c>
      <c r="I193" s="11" t="e">
        <f aca="false">VLOOKUP(D193, Reference!$B$2:$D538, 2, FALSE())</f>
        <v>#N/A</v>
      </c>
      <c r="J193" s="11" t="e">
        <f aca="false">VLOOKUP(D193, Reference!$B$2:$D538, 3, FALSE())</f>
        <v>#N/A</v>
      </c>
      <c r="K193" s="11" t="n">
        <f aca="false">IF(H193&gt;Settings!B194, 1, 0)</f>
        <v>0</v>
      </c>
      <c r="L193" s="11" t="n">
        <f aca="false">IF(G193, 1, 0)</f>
        <v>0</v>
      </c>
      <c r="M193" s="6" t="n">
        <f aca="false">IF(E193&gt;0, (I193/(J193/E193)) * (SUM(K193:L193)+1), 0)</f>
        <v>0</v>
      </c>
    </row>
    <row r="194" customFormat="false" ht="15.75" hidden="false" customHeight="false" outlineLevel="0" collapsed="false">
      <c r="A194" s="9"/>
      <c r="C194" s="12"/>
      <c r="D194" s="5"/>
      <c r="G194" s="10" t="b">
        <f aca="false">FALSE()</f>
        <v>0</v>
      </c>
      <c r="I194" s="11" t="e">
        <f aca="false">VLOOKUP(D194, Reference!$B$2:$D538, 2, FALSE())</f>
        <v>#N/A</v>
      </c>
      <c r="J194" s="11" t="e">
        <f aca="false">VLOOKUP(D194, Reference!$B$2:$D538, 3, FALSE())</f>
        <v>#N/A</v>
      </c>
      <c r="K194" s="11" t="n">
        <f aca="false">IF(H194&gt;Settings!B195, 1, 0)</f>
        <v>0</v>
      </c>
      <c r="L194" s="11" t="n">
        <f aca="false">IF(G194, 1, 0)</f>
        <v>0</v>
      </c>
      <c r="M194" s="6" t="n">
        <f aca="false">IF(E194&gt;0, (I194/(J194/E194)) * (SUM(K194:L194)+1), 0)</f>
        <v>0</v>
      </c>
    </row>
    <row r="195" customFormat="false" ht="15.75" hidden="false" customHeight="false" outlineLevel="0" collapsed="false">
      <c r="A195" s="9"/>
      <c r="C195" s="12"/>
      <c r="D195" s="5"/>
      <c r="G195" s="10" t="b">
        <f aca="false">FALSE()</f>
        <v>0</v>
      </c>
      <c r="I195" s="11" t="e">
        <f aca="false">VLOOKUP(D195, Reference!$B$2:$D538, 2, FALSE())</f>
        <v>#N/A</v>
      </c>
      <c r="J195" s="11" t="e">
        <f aca="false">VLOOKUP(D195, Reference!$B$2:$D538, 3, FALSE())</f>
        <v>#N/A</v>
      </c>
      <c r="K195" s="11" t="n">
        <f aca="false">IF(H195&gt;Settings!B196, 1, 0)</f>
        <v>0</v>
      </c>
      <c r="L195" s="11" t="n">
        <f aca="false">IF(G195, 1, 0)</f>
        <v>0</v>
      </c>
      <c r="M195" s="6" t="n">
        <f aca="false">IF(E195&gt;0, (I195/(J195/E195)) * (SUM(K195:L195)+1), 0)</f>
        <v>0</v>
      </c>
    </row>
    <row r="196" customFormat="false" ht="15.75" hidden="false" customHeight="false" outlineLevel="0" collapsed="false">
      <c r="A196" s="9"/>
      <c r="C196" s="12"/>
      <c r="D196" s="5"/>
      <c r="G196" s="10" t="b">
        <f aca="false">FALSE()</f>
        <v>0</v>
      </c>
      <c r="I196" s="11" t="e">
        <f aca="false">VLOOKUP(D196, Reference!$B$2:$D538, 2, FALSE())</f>
        <v>#N/A</v>
      </c>
      <c r="J196" s="11" t="e">
        <f aca="false">VLOOKUP(D196, Reference!$B$2:$D538, 3, FALSE())</f>
        <v>#N/A</v>
      </c>
      <c r="K196" s="11" t="n">
        <f aca="false">IF(H196&gt;Settings!B197, 1, 0)</f>
        <v>0</v>
      </c>
      <c r="L196" s="11" t="n">
        <f aca="false">IF(G196, 1, 0)</f>
        <v>0</v>
      </c>
      <c r="M196" s="6" t="n">
        <f aca="false">IF(E196&gt;0, (I196/(J196/E196)) * (SUM(K196:L196)+1), 0)</f>
        <v>0</v>
      </c>
    </row>
    <row r="197" customFormat="false" ht="15.75" hidden="false" customHeight="false" outlineLevel="0" collapsed="false">
      <c r="A197" s="9"/>
      <c r="C197" s="12"/>
      <c r="D197" s="5"/>
      <c r="G197" s="10" t="b">
        <f aca="false">FALSE()</f>
        <v>0</v>
      </c>
      <c r="I197" s="11" t="e">
        <f aca="false">VLOOKUP(D197, Reference!$B$2:$D538, 2, FALSE())</f>
        <v>#N/A</v>
      </c>
      <c r="J197" s="11" t="e">
        <f aca="false">VLOOKUP(D197, Reference!$B$2:$D538, 3, FALSE())</f>
        <v>#N/A</v>
      </c>
      <c r="K197" s="11" t="n">
        <f aca="false">IF(H197&gt;Settings!B198, 1, 0)</f>
        <v>0</v>
      </c>
      <c r="L197" s="11" t="n">
        <f aca="false">IF(G197, 1, 0)</f>
        <v>0</v>
      </c>
      <c r="M197" s="6" t="n">
        <f aca="false">IF(E197&gt;0, (I197/(J197/E197)) * (SUM(K197:L197)+1), 0)</f>
        <v>0</v>
      </c>
    </row>
    <row r="198" customFormat="false" ht="15.75" hidden="false" customHeight="false" outlineLevel="0" collapsed="false">
      <c r="A198" s="9"/>
      <c r="C198" s="12"/>
      <c r="D198" s="5"/>
      <c r="G198" s="10" t="b">
        <f aca="false">FALSE()</f>
        <v>0</v>
      </c>
      <c r="I198" s="11" t="e">
        <f aca="false">VLOOKUP(D198, Reference!$B$2:$D538, 2, FALSE())</f>
        <v>#N/A</v>
      </c>
      <c r="J198" s="11" t="e">
        <f aca="false">VLOOKUP(D198, Reference!$B$2:$D538, 3, FALSE())</f>
        <v>#N/A</v>
      </c>
      <c r="K198" s="11" t="n">
        <f aca="false">IF(H198&gt;Settings!B199, 1, 0)</f>
        <v>0</v>
      </c>
      <c r="L198" s="11" t="n">
        <f aca="false">IF(G198, 1, 0)</f>
        <v>0</v>
      </c>
      <c r="M198" s="6" t="n">
        <f aca="false">IF(E198&gt;0, (I198/(J198/E198)) * (SUM(K198:L198)+1), 0)</f>
        <v>0</v>
      </c>
    </row>
    <row r="199" customFormat="false" ht="15.75" hidden="false" customHeight="false" outlineLevel="0" collapsed="false">
      <c r="A199" s="9"/>
      <c r="C199" s="12"/>
      <c r="D199" s="5"/>
      <c r="G199" s="10" t="b">
        <f aca="false">FALSE()</f>
        <v>0</v>
      </c>
      <c r="I199" s="11" t="e">
        <f aca="false">VLOOKUP(D199, Reference!$B$2:$D538, 2, FALSE())</f>
        <v>#N/A</v>
      </c>
      <c r="J199" s="11" t="e">
        <f aca="false">VLOOKUP(D199, Reference!$B$2:$D538, 3, FALSE())</f>
        <v>#N/A</v>
      </c>
      <c r="K199" s="11" t="n">
        <f aca="false">IF(H199&gt;Settings!B200, 1, 0)</f>
        <v>0</v>
      </c>
      <c r="L199" s="11" t="n">
        <f aca="false">IF(G199, 1, 0)</f>
        <v>0</v>
      </c>
      <c r="M199" s="6" t="n">
        <f aca="false">IF(E199&gt;0, (I199/(J199/E199)) * (SUM(K199:L199)+1), 0)</f>
        <v>0</v>
      </c>
    </row>
    <row r="200" customFormat="false" ht="15.75" hidden="false" customHeight="false" outlineLevel="0" collapsed="false">
      <c r="A200" s="9"/>
      <c r="C200" s="12"/>
      <c r="D200" s="5"/>
      <c r="G200" s="10" t="b">
        <f aca="false">FALSE()</f>
        <v>0</v>
      </c>
      <c r="I200" s="11" t="e">
        <f aca="false">VLOOKUP(D200, Reference!$B$2:$D538, 2, FALSE())</f>
        <v>#N/A</v>
      </c>
      <c r="J200" s="11" t="e">
        <f aca="false">VLOOKUP(D200, Reference!$B$2:$D538, 3, FALSE())</f>
        <v>#N/A</v>
      </c>
      <c r="K200" s="11" t="n">
        <f aca="false">IF(H200&gt;Settings!B201, 1, 0)</f>
        <v>0</v>
      </c>
      <c r="L200" s="11" t="n">
        <f aca="false">IF(G200, 1, 0)</f>
        <v>0</v>
      </c>
      <c r="M200" s="6" t="n">
        <f aca="false">IF(E200&gt;0, (I200/(J200/E200)) * (SUM(K200:L200)+1), 0)</f>
        <v>0</v>
      </c>
    </row>
    <row r="201" customFormat="false" ht="15.75" hidden="false" customHeight="false" outlineLevel="0" collapsed="false">
      <c r="A201" s="9"/>
      <c r="C201" s="12"/>
      <c r="D201" s="5"/>
      <c r="G201" s="10" t="b">
        <f aca="false">FALSE()</f>
        <v>0</v>
      </c>
      <c r="I201" s="11" t="e">
        <f aca="false">VLOOKUP(D201, Reference!$B$2:$D538, 2, FALSE())</f>
        <v>#N/A</v>
      </c>
      <c r="J201" s="11" t="e">
        <f aca="false">VLOOKUP(D201, Reference!$B$2:$D538, 3, FALSE())</f>
        <v>#N/A</v>
      </c>
      <c r="K201" s="11" t="n">
        <f aca="false">IF(H201&gt;Settings!B202, 1, 0)</f>
        <v>0</v>
      </c>
      <c r="L201" s="11" t="n">
        <f aca="false">IF(G201, 1, 0)</f>
        <v>0</v>
      </c>
      <c r="M201" s="6" t="n">
        <f aca="false">IF(E201&gt;0, (I201/(J201/E201)) * (SUM(K201:L201)+1), 0)</f>
        <v>0</v>
      </c>
    </row>
    <row r="202" customFormat="false" ht="15.75" hidden="false" customHeight="false" outlineLevel="0" collapsed="false">
      <c r="A202" s="9"/>
      <c r="C202" s="12"/>
      <c r="D202" s="5"/>
      <c r="G202" s="10" t="b">
        <f aca="false">FALSE()</f>
        <v>0</v>
      </c>
      <c r="I202" s="11" t="e">
        <f aca="false">VLOOKUP(D202, Reference!$B$2:$D538, 2, FALSE())</f>
        <v>#N/A</v>
      </c>
      <c r="J202" s="11" t="e">
        <f aca="false">VLOOKUP(D202, Reference!$B$2:$D538, 3, FALSE())</f>
        <v>#N/A</v>
      </c>
      <c r="K202" s="11" t="n">
        <f aca="false">IF(H202&gt;Settings!B203, 1, 0)</f>
        <v>0</v>
      </c>
      <c r="L202" s="11" t="n">
        <f aca="false">IF(G202, 1, 0)</f>
        <v>0</v>
      </c>
      <c r="M202" s="6" t="n">
        <f aca="false">IF(E202&gt;0, (I202/(J202/E202)) * (SUM(K202:L202)+1), 0)</f>
        <v>0</v>
      </c>
    </row>
    <row r="203" customFormat="false" ht="15.75" hidden="false" customHeight="false" outlineLevel="0" collapsed="false">
      <c r="A203" s="9"/>
      <c r="C203" s="12"/>
      <c r="D203" s="5"/>
      <c r="G203" s="10" t="b">
        <f aca="false">FALSE()</f>
        <v>0</v>
      </c>
      <c r="I203" s="11" t="e">
        <f aca="false">VLOOKUP(D203, Reference!$B$2:$D538, 2, FALSE())</f>
        <v>#N/A</v>
      </c>
      <c r="J203" s="11" t="e">
        <f aca="false">VLOOKUP(D203, Reference!$B$2:$D538, 3, FALSE())</f>
        <v>#N/A</v>
      </c>
      <c r="K203" s="11" t="n">
        <f aca="false">IF(H203&gt;Settings!B204, 1, 0)</f>
        <v>0</v>
      </c>
      <c r="L203" s="11" t="n">
        <f aca="false">IF(G203, 1, 0)</f>
        <v>0</v>
      </c>
      <c r="M203" s="6" t="n">
        <f aca="false">IF(E203&gt;0, (I203/(J203/E203)) * (SUM(K203:L203)+1), 0)</f>
        <v>0</v>
      </c>
    </row>
    <row r="204" customFormat="false" ht="15.75" hidden="false" customHeight="false" outlineLevel="0" collapsed="false">
      <c r="A204" s="9"/>
      <c r="C204" s="12"/>
      <c r="D204" s="5"/>
      <c r="G204" s="10" t="b">
        <f aca="false">FALSE()</f>
        <v>0</v>
      </c>
      <c r="I204" s="11" t="e">
        <f aca="false">VLOOKUP(D204, Reference!$B$2:$D538, 2, FALSE())</f>
        <v>#N/A</v>
      </c>
      <c r="J204" s="11" t="e">
        <f aca="false">VLOOKUP(D204, Reference!$B$2:$D538, 3, FALSE())</f>
        <v>#N/A</v>
      </c>
      <c r="K204" s="11" t="n">
        <f aca="false">IF(H204&gt;Settings!B205, 1, 0)</f>
        <v>0</v>
      </c>
      <c r="L204" s="11" t="n">
        <f aca="false">IF(G204, 1, 0)</f>
        <v>0</v>
      </c>
      <c r="M204" s="6" t="n">
        <f aca="false">IF(E204&gt;0, (I204/(J204/E204)) * (SUM(K204:L204)+1), 0)</f>
        <v>0</v>
      </c>
    </row>
    <row r="205" customFormat="false" ht="15.75" hidden="false" customHeight="false" outlineLevel="0" collapsed="false">
      <c r="A205" s="9"/>
      <c r="C205" s="12"/>
      <c r="D205" s="5"/>
      <c r="G205" s="10" t="b">
        <f aca="false">FALSE()</f>
        <v>0</v>
      </c>
      <c r="I205" s="11" t="e">
        <f aca="false">VLOOKUP(D205, Reference!$B$2:$D538, 2, FALSE())</f>
        <v>#N/A</v>
      </c>
      <c r="J205" s="11" t="e">
        <f aca="false">VLOOKUP(D205, Reference!$B$2:$D538, 3, FALSE())</f>
        <v>#N/A</v>
      </c>
      <c r="K205" s="11" t="n">
        <f aca="false">IF(H205&gt;Settings!B206, 1, 0)</f>
        <v>0</v>
      </c>
      <c r="L205" s="11" t="n">
        <f aca="false">IF(G205, 1, 0)</f>
        <v>0</v>
      </c>
      <c r="M205" s="6" t="n">
        <f aca="false">IF(E205&gt;0, (I205/(J205/E205)) * (SUM(K205:L205)+1), 0)</f>
        <v>0</v>
      </c>
    </row>
    <row r="206" customFormat="false" ht="15.75" hidden="false" customHeight="false" outlineLevel="0" collapsed="false">
      <c r="A206" s="9"/>
      <c r="C206" s="12"/>
      <c r="D206" s="5"/>
      <c r="G206" s="10" t="b">
        <f aca="false">FALSE()</f>
        <v>0</v>
      </c>
      <c r="I206" s="11" t="e">
        <f aca="false">VLOOKUP(D206, Reference!$B$2:$D538, 2, FALSE())</f>
        <v>#N/A</v>
      </c>
      <c r="J206" s="11" t="e">
        <f aca="false">VLOOKUP(D206, Reference!$B$2:$D538, 3, FALSE())</f>
        <v>#N/A</v>
      </c>
      <c r="K206" s="11" t="n">
        <f aca="false">IF(H206&gt;Settings!B207, 1, 0)</f>
        <v>0</v>
      </c>
      <c r="L206" s="11" t="n">
        <f aca="false">IF(G206, 1, 0)</f>
        <v>0</v>
      </c>
      <c r="M206" s="6" t="n">
        <f aca="false">IF(E206&gt;0, (I206/(J206/E206)) * (SUM(K206:L206)+1), 0)</f>
        <v>0</v>
      </c>
    </row>
    <row r="207" customFormat="false" ht="15.75" hidden="false" customHeight="false" outlineLevel="0" collapsed="false">
      <c r="A207" s="9"/>
      <c r="C207" s="12"/>
      <c r="D207" s="5"/>
      <c r="G207" s="10" t="b">
        <f aca="false">FALSE()</f>
        <v>0</v>
      </c>
      <c r="I207" s="11" t="e">
        <f aca="false">VLOOKUP(D207, Reference!$B$2:$D538, 2, FALSE())</f>
        <v>#N/A</v>
      </c>
      <c r="J207" s="11" t="e">
        <f aca="false">VLOOKUP(D207, Reference!$B$2:$D538, 3, FALSE())</f>
        <v>#N/A</v>
      </c>
      <c r="K207" s="11" t="n">
        <f aca="false">IF(H207&gt;Settings!B208, 1, 0)</f>
        <v>0</v>
      </c>
      <c r="L207" s="11" t="n">
        <f aca="false">IF(G207, 1, 0)</f>
        <v>0</v>
      </c>
      <c r="M207" s="6" t="n">
        <f aca="false">IF(E207&gt;0, (I207/(J207/E207)) * (SUM(K207:L207)+1), 0)</f>
        <v>0</v>
      </c>
    </row>
    <row r="208" customFormat="false" ht="15.75" hidden="false" customHeight="false" outlineLevel="0" collapsed="false">
      <c r="A208" s="9"/>
      <c r="C208" s="12"/>
      <c r="D208" s="5"/>
      <c r="G208" s="10" t="b">
        <f aca="false">FALSE()</f>
        <v>0</v>
      </c>
      <c r="I208" s="11" t="e">
        <f aca="false">VLOOKUP(D208, Reference!$B$2:$D538, 2, FALSE())</f>
        <v>#N/A</v>
      </c>
      <c r="J208" s="11" t="e">
        <f aca="false">VLOOKUP(D208, Reference!$B$2:$D538, 3, FALSE())</f>
        <v>#N/A</v>
      </c>
      <c r="K208" s="11" t="n">
        <f aca="false">IF(H208&gt;Settings!B209, 1, 0)</f>
        <v>0</v>
      </c>
      <c r="L208" s="11" t="n">
        <f aca="false">IF(G208, 1, 0)</f>
        <v>0</v>
      </c>
      <c r="M208" s="6" t="n">
        <f aca="false">IF(E208&gt;0, (I208/(J208/E208)) * (SUM(K208:L208)+1), 0)</f>
        <v>0</v>
      </c>
    </row>
    <row r="209" customFormat="false" ht="15.75" hidden="false" customHeight="false" outlineLevel="0" collapsed="false">
      <c r="A209" s="9"/>
      <c r="C209" s="12"/>
      <c r="D209" s="5"/>
      <c r="G209" s="10" t="b">
        <f aca="false">FALSE()</f>
        <v>0</v>
      </c>
      <c r="I209" s="11" t="e">
        <f aca="false">VLOOKUP(D209, Reference!$B$2:$D538, 2, FALSE())</f>
        <v>#N/A</v>
      </c>
      <c r="J209" s="11" t="e">
        <f aca="false">VLOOKUP(D209, Reference!$B$2:$D538, 3, FALSE())</f>
        <v>#N/A</v>
      </c>
      <c r="K209" s="11" t="n">
        <f aca="false">IF(H209&gt;Settings!B210, 1, 0)</f>
        <v>0</v>
      </c>
      <c r="L209" s="11" t="n">
        <f aca="false">IF(G209, 1, 0)</f>
        <v>0</v>
      </c>
      <c r="M209" s="6" t="n">
        <f aca="false">IF(E209&gt;0, (I209/(J209/E209)) * (SUM(K209:L209)+1), 0)</f>
        <v>0</v>
      </c>
    </row>
    <row r="210" customFormat="false" ht="15.75" hidden="false" customHeight="false" outlineLevel="0" collapsed="false">
      <c r="A210" s="9"/>
      <c r="C210" s="12"/>
      <c r="D210" s="5"/>
      <c r="G210" s="10" t="b">
        <f aca="false">FALSE()</f>
        <v>0</v>
      </c>
      <c r="I210" s="11" t="e">
        <f aca="false">VLOOKUP(D210, Reference!$B$2:$D538, 2, FALSE())</f>
        <v>#N/A</v>
      </c>
      <c r="J210" s="11" t="e">
        <f aca="false">VLOOKUP(D210, Reference!$B$2:$D538, 3, FALSE())</f>
        <v>#N/A</v>
      </c>
      <c r="K210" s="11" t="n">
        <f aca="false">IF(H210&gt;Settings!B211, 1, 0)</f>
        <v>0</v>
      </c>
      <c r="L210" s="11" t="n">
        <f aca="false">IF(G210, 1, 0)</f>
        <v>0</v>
      </c>
      <c r="M210" s="6" t="n">
        <f aca="false">IF(E210&gt;0, (I210/(J210/E210)) * (SUM(K210:L210)+1), 0)</f>
        <v>0</v>
      </c>
    </row>
    <row r="211" customFormat="false" ht="15.75" hidden="false" customHeight="false" outlineLevel="0" collapsed="false">
      <c r="A211" s="9"/>
      <c r="C211" s="12"/>
      <c r="D211" s="5"/>
      <c r="G211" s="10" t="b">
        <f aca="false">FALSE()</f>
        <v>0</v>
      </c>
      <c r="I211" s="11" t="e">
        <f aca="false">VLOOKUP(D211, Reference!$B$2:$D538, 2, FALSE())</f>
        <v>#N/A</v>
      </c>
      <c r="J211" s="11" t="e">
        <f aca="false">VLOOKUP(D211, Reference!$B$2:$D538, 3, FALSE())</f>
        <v>#N/A</v>
      </c>
      <c r="K211" s="11" t="n">
        <f aca="false">IF(H211&gt;Settings!B212, 1, 0)</f>
        <v>0</v>
      </c>
      <c r="L211" s="11" t="n">
        <f aca="false">IF(G211, 1, 0)</f>
        <v>0</v>
      </c>
      <c r="M211" s="6" t="n">
        <f aca="false">IF(E211&gt;0, (I211/(J211/E211)) * (SUM(K211:L211)+1), 0)</f>
        <v>0</v>
      </c>
    </row>
    <row r="212" customFormat="false" ht="15.75" hidden="false" customHeight="false" outlineLevel="0" collapsed="false">
      <c r="A212" s="9"/>
      <c r="C212" s="12"/>
      <c r="D212" s="5"/>
      <c r="G212" s="10" t="b">
        <f aca="false">FALSE()</f>
        <v>0</v>
      </c>
      <c r="I212" s="11" t="e">
        <f aca="false">VLOOKUP(D212, Reference!$B$2:$D538, 2, FALSE())</f>
        <v>#N/A</v>
      </c>
      <c r="J212" s="11" t="e">
        <f aca="false">VLOOKUP(D212, Reference!$B$2:$D538, 3, FALSE())</f>
        <v>#N/A</v>
      </c>
      <c r="K212" s="11" t="n">
        <f aca="false">IF(H212&gt;Settings!B213, 1, 0)</f>
        <v>0</v>
      </c>
      <c r="L212" s="11" t="n">
        <f aca="false">IF(G212, 1, 0)</f>
        <v>0</v>
      </c>
      <c r="M212" s="6" t="n">
        <f aca="false">IF(E212&gt;0, (I212/(J212/E212)) * (SUM(K212:L212)+1), 0)</f>
        <v>0</v>
      </c>
    </row>
    <row r="213" customFormat="false" ht="15.75" hidden="false" customHeight="false" outlineLevel="0" collapsed="false">
      <c r="A213" s="9"/>
      <c r="C213" s="12"/>
      <c r="D213" s="5"/>
      <c r="G213" s="10" t="b">
        <f aca="false">FALSE()</f>
        <v>0</v>
      </c>
      <c r="I213" s="11" t="e">
        <f aca="false">VLOOKUP(D213, Reference!$B$2:$D538, 2, FALSE())</f>
        <v>#N/A</v>
      </c>
      <c r="J213" s="11" t="e">
        <f aca="false">VLOOKUP(D213, Reference!$B$2:$D538, 3, FALSE())</f>
        <v>#N/A</v>
      </c>
      <c r="K213" s="11" t="n">
        <f aca="false">IF(H213&gt;Settings!B214, 1, 0)</f>
        <v>0</v>
      </c>
      <c r="L213" s="11" t="n">
        <f aca="false">IF(G213, 1, 0)</f>
        <v>0</v>
      </c>
      <c r="M213" s="6" t="n">
        <f aca="false">IF(E213&gt;0, (I213/(J213/E213)) * (SUM(K213:L213)+1), 0)</f>
        <v>0</v>
      </c>
    </row>
    <row r="214" customFormat="false" ht="15.75" hidden="false" customHeight="false" outlineLevel="0" collapsed="false">
      <c r="A214" s="9"/>
      <c r="C214" s="12"/>
      <c r="D214" s="5"/>
      <c r="G214" s="10" t="b">
        <f aca="false">FALSE()</f>
        <v>0</v>
      </c>
      <c r="I214" s="11" t="e">
        <f aca="false">VLOOKUP(D214, Reference!$B$2:$D538, 2, FALSE())</f>
        <v>#N/A</v>
      </c>
      <c r="J214" s="11" t="e">
        <f aca="false">VLOOKUP(D214, Reference!$B$2:$D538, 3, FALSE())</f>
        <v>#N/A</v>
      </c>
      <c r="K214" s="11" t="n">
        <f aca="false">IF(H214&gt;Settings!B215, 1, 0)</f>
        <v>0</v>
      </c>
      <c r="L214" s="11" t="n">
        <f aca="false">IF(G214, 1, 0)</f>
        <v>0</v>
      </c>
      <c r="M214" s="6" t="n">
        <f aca="false">IF(E214&gt;0, (I214/(J214/E214)) * (SUM(K214:L214)+1), 0)</f>
        <v>0</v>
      </c>
    </row>
    <row r="215" customFormat="false" ht="15.75" hidden="false" customHeight="false" outlineLevel="0" collapsed="false">
      <c r="A215" s="9"/>
      <c r="C215" s="12"/>
      <c r="D215" s="5"/>
      <c r="G215" s="10" t="b">
        <f aca="false">FALSE()</f>
        <v>0</v>
      </c>
      <c r="I215" s="11" t="e">
        <f aca="false">VLOOKUP(D215, Reference!$B$2:$D538, 2, FALSE())</f>
        <v>#N/A</v>
      </c>
      <c r="J215" s="11" t="e">
        <f aca="false">VLOOKUP(D215, Reference!$B$2:$D538, 3, FALSE())</f>
        <v>#N/A</v>
      </c>
      <c r="K215" s="11" t="n">
        <f aca="false">IF(H215&gt;Settings!B216, 1, 0)</f>
        <v>0</v>
      </c>
      <c r="L215" s="11" t="n">
        <f aca="false">IF(G215, 1, 0)</f>
        <v>0</v>
      </c>
      <c r="M215" s="6" t="n">
        <f aca="false">IF(E215&gt;0, (I215/(J215/E215)) * (SUM(K215:L215)+1), 0)</f>
        <v>0</v>
      </c>
    </row>
    <row r="216" customFormat="false" ht="15.75" hidden="false" customHeight="false" outlineLevel="0" collapsed="false">
      <c r="A216" s="9"/>
      <c r="C216" s="12"/>
      <c r="D216" s="5"/>
      <c r="G216" s="10" t="b">
        <f aca="false">FALSE()</f>
        <v>0</v>
      </c>
      <c r="I216" s="11" t="e">
        <f aca="false">VLOOKUP(D216, Reference!$B$2:$D538, 2, FALSE())</f>
        <v>#N/A</v>
      </c>
      <c r="J216" s="11" t="e">
        <f aca="false">VLOOKUP(D216, Reference!$B$2:$D538, 3, FALSE())</f>
        <v>#N/A</v>
      </c>
      <c r="K216" s="11" t="n">
        <f aca="false">IF(H216&gt;Settings!B217, 1, 0)</f>
        <v>0</v>
      </c>
      <c r="L216" s="11" t="n">
        <f aca="false">IF(G216, 1, 0)</f>
        <v>0</v>
      </c>
      <c r="M216" s="6" t="n">
        <f aca="false">IF(E216&gt;0, (I216/(J216/E216)) * (SUM(K216:L216)+1), 0)</f>
        <v>0</v>
      </c>
    </row>
    <row r="217" customFormat="false" ht="15.75" hidden="false" customHeight="false" outlineLevel="0" collapsed="false">
      <c r="A217" s="9"/>
      <c r="C217" s="12"/>
      <c r="D217" s="5"/>
      <c r="G217" s="10" t="b">
        <f aca="false">FALSE()</f>
        <v>0</v>
      </c>
      <c r="I217" s="11" t="e">
        <f aca="false">VLOOKUP(D217, Reference!$B$2:$D538, 2, FALSE())</f>
        <v>#N/A</v>
      </c>
      <c r="J217" s="11" t="e">
        <f aca="false">VLOOKUP(D217, Reference!$B$2:$D538, 3, FALSE())</f>
        <v>#N/A</v>
      </c>
      <c r="K217" s="11" t="n">
        <f aca="false">IF(H217&gt;Settings!B218, 1, 0)</f>
        <v>0</v>
      </c>
      <c r="L217" s="11" t="n">
        <f aca="false">IF(G217, 1, 0)</f>
        <v>0</v>
      </c>
      <c r="M217" s="6" t="n">
        <f aca="false">IF(E217&gt;0, (I217/(J217/E217)) * (SUM(K217:L217)+1), 0)</f>
        <v>0</v>
      </c>
    </row>
    <row r="218" customFormat="false" ht="15.75" hidden="false" customHeight="false" outlineLevel="0" collapsed="false">
      <c r="A218" s="9"/>
      <c r="C218" s="12"/>
      <c r="D218" s="5"/>
      <c r="G218" s="10" t="b">
        <f aca="false">FALSE()</f>
        <v>0</v>
      </c>
      <c r="I218" s="11" t="e">
        <f aca="false">VLOOKUP(D218, Reference!$B$2:$D538, 2, FALSE())</f>
        <v>#N/A</v>
      </c>
      <c r="J218" s="11" t="e">
        <f aca="false">VLOOKUP(D218, Reference!$B$2:$D538, 3, FALSE())</f>
        <v>#N/A</v>
      </c>
      <c r="K218" s="11" t="n">
        <f aca="false">IF(H218&gt;Settings!B219, 1, 0)</f>
        <v>0</v>
      </c>
      <c r="L218" s="11" t="n">
        <f aca="false">IF(G218, 1, 0)</f>
        <v>0</v>
      </c>
      <c r="M218" s="6" t="n">
        <f aca="false">IF(E218&gt;0, (I218/(J218/E218)) * (SUM(K218:L218)+1), 0)</f>
        <v>0</v>
      </c>
    </row>
    <row r="219" customFormat="false" ht="15.75" hidden="false" customHeight="false" outlineLevel="0" collapsed="false">
      <c r="A219" s="9"/>
      <c r="C219" s="12"/>
      <c r="D219" s="5"/>
      <c r="G219" s="10" t="b">
        <f aca="false">FALSE()</f>
        <v>0</v>
      </c>
      <c r="I219" s="11" t="e">
        <f aca="false">VLOOKUP(D219, Reference!$B$2:$D538, 2, FALSE())</f>
        <v>#N/A</v>
      </c>
      <c r="J219" s="11" t="e">
        <f aca="false">VLOOKUP(D219, Reference!$B$2:$D538, 3, FALSE())</f>
        <v>#N/A</v>
      </c>
      <c r="K219" s="11" t="n">
        <f aca="false">IF(H219&gt;Settings!B220, 1, 0)</f>
        <v>0</v>
      </c>
      <c r="L219" s="11" t="n">
        <f aca="false">IF(G219, 1, 0)</f>
        <v>0</v>
      </c>
      <c r="M219" s="6" t="n">
        <f aca="false">IF(E219&gt;0, (I219/(J219/E219)) * (SUM(K219:L219)+1), 0)</f>
        <v>0</v>
      </c>
    </row>
    <row r="220" customFormat="false" ht="15.75" hidden="false" customHeight="false" outlineLevel="0" collapsed="false">
      <c r="A220" s="9"/>
      <c r="C220" s="12"/>
      <c r="D220" s="5"/>
      <c r="G220" s="10" t="b">
        <f aca="false">FALSE()</f>
        <v>0</v>
      </c>
      <c r="I220" s="11" t="e">
        <f aca="false">VLOOKUP(D220, Reference!$B$2:$D538, 2, FALSE())</f>
        <v>#N/A</v>
      </c>
      <c r="J220" s="11" t="e">
        <f aca="false">VLOOKUP(D220, Reference!$B$2:$D538, 3, FALSE())</f>
        <v>#N/A</v>
      </c>
      <c r="K220" s="11" t="n">
        <f aca="false">IF(H220&gt;Settings!B221, 1, 0)</f>
        <v>0</v>
      </c>
      <c r="L220" s="11" t="n">
        <f aca="false">IF(G220, 1, 0)</f>
        <v>0</v>
      </c>
      <c r="M220" s="6" t="n">
        <f aca="false">IF(E220&gt;0, (I220/(J220/E220)) * (SUM(K220:L220)+1), 0)</f>
        <v>0</v>
      </c>
    </row>
    <row r="221" customFormat="false" ht="15.75" hidden="false" customHeight="false" outlineLevel="0" collapsed="false">
      <c r="A221" s="9"/>
      <c r="C221" s="12"/>
      <c r="D221" s="5"/>
      <c r="G221" s="10" t="b">
        <f aca="false">FALSE()</f>
        <v>0</v>
      </c>
      <c r="I221" s="11" t="e">
        <f aca="false">VLOOKUP(D221, Reference!$B$2:$D538, 2, FALSE())</f>
        <v>#N/A</v>
      </c>
      <c r="J221" s="11" t="e">
        <f aca="false">VLOOKUP(D221, Reference!$B$2:$D538, 3, FALSE())</f>
        <v>#N/A</v>
      </c>
      <c r="K221" s="11" t="n">
        <f aca="false">IF(H221&gt;Settings!B222, 1, 0)</f>
        <v>0</v>
      </c>
      <c r="L221" s="11" t="n">
        <f aca="false">IF(G221, 1, 0)</f>
        <v>0</v>
      </c>
      <c r="M221" s="6" t="n">
        <f aca="false">IF(E221&gt;0, (I221/(J221/E221)) * (SUM(K221:L221)+1), 0)</f>
        <v>0</v>
      </c>
    </row>
    <row r="222" customFormat="false" ht="15.75" hidden="false" customHeight="false" outlineLevel="0" collapsed="false">
      <c r="A222" s="9"/>
      <c r="C222" s="12"/>
      <c r="D222" s="5"/>
      <c r="G222" s="10" t="b">
        <f aca="false">FALSE()</f>
        <v>0</v>
      </c>
      <c r="I222" s="11" t="e">
        <f aca="false">VLOOKUP(D222, Reference!$B$2:$D538, 2, FALSE())</f>
        <v>#N/A</v>
      </c>
      <c r="J222" s="11" t="e">
        <f aca="false">VLOOKUP(D222, Reference!$B$2:$D538, 3, FALSE())</f>
        <v>#N/A</v>
      </c>
      <c r="K222" s="11" t="n">
        <f aca="false">IF(H222&gt;Settings!B223, 1, 0)</f>
        <v>0</v>
      </c>
      <c r="L222" s="11" t="n">
        <f aca="false">IF(G222, 1, 0)</f>
        <v>0</v>
      </c>
      <c r="M222" s="6" t="n">
        <f aca="false">IF(E222&gt;0, (I222/(J222/E222)) * (SUM(K222:L222)+1), 0)</f>
        <v>0</v>
      </c>
    </row>
    <row r="223" customFormat="false" ht="15.75" hidden="false" customHeight="false" outlineLevel="0" collapsed="false">
      <c r="A223" s="9"/>
      <c r="C223" s="12"/>
      <c r="D223" s="5"/>
      <c r="G223" s="10" t="b">
        <f aca="false">FALSE()</f>
        <v>0</v>
      </c>
      <c r="I223" s="11" t="e">
        <f aca="false">VLOOKUP(D223, Reference!$B$2:$D538, 2, FALSE())</f>
        <v>#N/A</v>
      </c>
      <c r="J223" s="11" t="e">
        <f aca="false">VLOOKUP(D223, Reference!$B$2:$D538, 3, FALSE())</f>
        <v>#N/A</v>
      </c>
      <c r="K223" s="11" t="n">
        <f aca="false">IF(H223&gt;Settings!B224, 1, 0)</f>
        <v>0</v>
      </c>
      <c r="L223" s="11" t="n">
        <f aca="false">IF(G223, 1, 0)</f>
        <v>0</v>
      </c>
      <c r="M223" s="6" t="n">
        <f aca="false">IF(E223&gt;0, (I223/(J223/E223)) * (SUM(K223:L223)+1), 0)</f>
        <v>0</v>
      </c>
    </row>
    <row r="224" customFormat="false" ht="15.75" hidden="false" customHeight="false" outlineLevel="0" collapsed="false">
      <c r="A224" s="9"/>
      <c r="C224" s="12"/>
      <c r="D224" s="5"/>
      <c r="G224" s="10" t="b">
        <f aca="false">FALSE()</f>
        <v>0</v>
      </c>
      <c r="I224" s="11" t="e">
        <f aca="false">VLOOKUP(D224, Reference!$B$2:$D538, 2, FALSE())</f>
        <v>#N/A</v>
      </c>
      <c r="J224" s="11" t="e">
        <f aca="false">VLOOKUP(D224, Reference!$B$2:$D538, 3, FALSE())</f>
        <v>#N/A</v>
      </c>
      <c r="K224" s="11" t="n">
        <f aca="false">IF(H224&gt;Settings!B225, 1, 0)</f>
        <v>0</v>
      </c>
      <c r="L224" s="11" t="n">
        <f aca="false">IF(G224, 1, 0)</f>
        <v>0</v>
      </c>
      <c r="M224" s="6" t="n">
        <f aca="false">IF(E224&gt;0, (I224/(J224/E224)) * (SUM(K224:L224)+1), 0)</f>
        <v>0</v>
      </c>
    </row>
    <row r="225" customFormat="false" ht="15.75" hidden="false" customHeight="false" outlineLevel="0" collapsed="false">
      <c r="A225" s="9"/>
      <c r="C225" s="12"/>
      <c r="D225" s="5"/>
      <c r="G225" s="10" t="b">
        <f aca="false">FALSE()</f>
        <v>0</v>
      </c>
      <c r="I225" s="11" t="e">
        <f aca="false">VLOOKUP(D225, Reference!$B$2:$D538, 2, FALSE())</f>
        <v>#N/A</v>
      </c>
      <c r="J225" s="11" t="e">
        <f aca="false">VLOOKUP(D225, Reference!$B$2:$D538, 3, FALSE())</f>
        <v>#N/A</v>
      </c>
      <c r="K225" s="11" t="n">
        <f aca="false">IF(H225&gt;Settings!B226, 1, 0)</f>
        <v>0</v>
      </c>
      <c r="L225" s="11" t="n">
        <f aca="false">IF(G225, 1, 0)</f>
        <v>0</v>
      </c>
      <c r="M225" s="6" t="n">
        <f aca="false">IF(E225&gt;0, (I225/(J225/E225)) * (SUM(K225:L225)+1), 0)</f>
        <v>0</v>
      </c>
    </row>
    <row r="226" customFormat="false" ht="15.75" hidden="false" customHeight="false" outlineLevel="0" collapsed="false">
      <c r="A226" s="9"/>
      <c r="C226" s="12"/>
      <c r="D226" s="5"/>
      <c r="G226" s="10" t="b">
        <f aca="false">FALSE()</f>
        <v>0</v>
      </c>
      <c r="I226" s="11" t="e">
        <f aca="false">VLOOKUP(D226, Reference!$B$2:$D538, 2, FALSE())</f>
        <v>#N/A</v>
      </c>
      <c r="J226" s="11" t="e">
        <f aca="false">VLOOKUP(D226, Reference!$B$2:$D538, 3, FALSE())</f>
        <v>#N/A</v>
      </c>
      <c r="K226" s="11" t="n">
        <f aca="false">IF(H226&gt;Settings!B227, 1, 0)</f>
        <v>0</v>
      </c>
      <c r="L226" s="11" t="n">
        <f aca="false">IF(G226, 1, 0)</f>
        <v>0</v>
      </c>
      <c r="M226" s="6" t="n">
        <f aca="false">IF(E226&gt;0, (I226/(J226/E226)) * (SUM(K226:L226)+1), 0)</f>
        <v>0</v>
      </c>
    </row>
    <row r="227" customFormat="false" ht="15.75" hidden="false" customHeight="false" outlineLevel="0" collapsed="false">
      <c r="A227" s="9"/>
      <c r="C227" s="12"/>
      <c r="D227" s="5"/>
      <c r="G227" s="10" t="b">
        <f aca="false">FALSE()</f>
        <v>0</v>
      </c>
      <c r="I227" s="11" t="e">
        <f aca="false">VLOOKUP(D227, Reference!$B$2:$D538, 2, FALSE())</f>
        <v>#N/A</v>
      </c>
      <c r="J227" s="11" t="e">
        <f aca="false">VLOOKUP(D227, Reference!$B$2:$D538, 3, FALSE())</f>
        <v>#N/A</v>
      </c>
      <c r="K227" s="11" t="n">
        <f aca="false">IF(H227&gt;Settings!B228, 1, 0)</f>
        <v>0</v>
      </c>
      <c r="L227" s="11" t="n">
        <f aca="false">IF(G227, 1, 0)</f>
        <v>0</v>
      </c>
      <c r="M227" s="6" t="n">
        <f aca="false">IF(E227&gt;0, (I227/(J227/E227)) * (SUM(K227:L227)+1), 0)</f>
        <v>0</v>
      </c>
    </row>
    <row r="228" customFormat="false" ht="15.75" hidden="false" customHeight="false" outlineLevel="0" collapsed="false">
      <c r="A228" s="9"/>
      <c r="C228" s="12"/>
      <c r="D228" s="5"/>
      <c r="G228" s="10" t="b">
        <f aca="false">FALSE()</f>
        <v>0</v>
      </c>
      <c r="I228" s="11" t="e">
        <f aca="false">VLOOKUP(D228, Reference!$B$2:$D538, 2, FALSE())</f>
        <v>#N/A</v>
      </c>
      <c r="J228" s="11" t="e">
        <f aca="false">VLOOKUP(D228, Reference!$B$2:$D538, 3, FALSE())</f>
        <v>#N/A</v>
      </c>
      <c r="K228" s="11" t="n">
        <f aca="false">IF(H228&gt;Settings!B229, 1, 0)</f>
        <v>0</v>
      </c>
      <c r="L228" s="11" t="n">
        <f aca="false">IF(G228, 1, 0)</f>
        <v>0</v>
      </c>
      <c r="M228" s="6" t="n">
        <f aca="false">IF(E228&gt;0, (I228/(J228/E228)) * (SUM(K228:L228)+1), 0)</f>
        <v>0</v>
      </c>
    </row>
    <row r="229" customFormat="false" ht="15.75" hidden="false" customHeight="false" outlineLevel="0" collapsed="false">
      <c r="A229" s="9"/>
      <c r="C229" s="12"/>
      <c r="D229" s="5"/>
      <c r="G229" s="10" t="b">
        <f aca="false">FALSE()</f>
        <v>0</v>
      </c>
      <c r="I229" s="11" t="e">
        <f aca="false">VLOOKUP(D229, Reference!$B$2:$D538, 2, FALSE())</f>
        <v>#N/A</v>
      </c>
      <c r="J229" s="11" t="e">
        <f aca="false">VLOOKUP(D229, Reference!$B$2:$D538, 3, FALSE())</f>
        <v>#N/A</v>
      </c>
      <c r="K229" s="11" t="n">
        <f aca="false">IF(H229&gt;Settings!B230, 1, 0)</f>
        <v>0</v>
      </c>
      <c r="L229" s="11" t="n">
        <f aca="false">IF(G229, 1, 0)</f>
        <v>0</v>
      </c>
      <c r="M229" s="6" t="n">
        <f aca="false">IF(E229&gt;0, (I229/(J229/E229)) * (SUM(K229:L229)+1), 0)</f>
        <v>0</v>
      </c>
    </row>
    <row r="230" customFormat="false" ht="15.75" hidden="false" customHeight="false" outlineLevel="0" collapsed="false">
      <c r="A230" s="9"/>
      <c r="C230" s="12"/>
      <c r="D230" s="5"/>
      <c r="G230" s="10" t="b">
        <f aca="false">FALSE()</f>
        <v>0</v>
      </c>
      <c r="I230" s="11" t="e">
        <f aca="false">VLOOKUP(D230, Reference!$B$2:$D538, 2, FALSE())</f>
        <v>#N/A</v>
      </c>
      <c r="J230" s="11" t="e">
        <f aca="false">VLOOKUP(D230, Reference!$B$2:$D538, 3, FALSE())</f>
        <v>#N/A</v>
      </c>
      <c r="K230" s="11" t="n">
        <f aca="false">IF(H230&gt;Settings!B231, 1, 0)</f>
        <v>0</v>
      </c>
      <c r="L230" s="11" t="n">
        <f aca="false">IF(G230, 1, 0)</f>
        <v>0</v>
      </c>
      <c r="M230" s="6" t="n">
        <f aca="false">IF(E230&gt;0, (I230/(J230/E230)) * (SUM(K230:L230)+1), 0)</f>
        <v>0</v>
      </c>
    </row>
    <row r="231" customFormat="false" ht="15.75" hidden="false" customHeight="false" outlineLevel="0" collapsed="false">
      <c r="A231" s="9"/>
      <c r="C231" s="12"/>
      <c r="D231" s="5"/>
      <c r="G231" s="10" t="b">
        <f aca="false">FALSE()</f>
        <v>0</v>
      </c>
      <c r="I231" s="11" t="e">
        <f aca="false">VLOOKUP(D231, Reference!$B$2:$D538, 2, FALSE())</f>
        <v>#N/A</v>
      </c>
      <c r="J231" s="11" t="e">
        <f aca="false">VLOOKUP(D231, Reference!$B$2:$D538, 3, FALSE())</f>
        <v>#N/A</v>
      </c>
      <c r="K231" s="11" t="n">
        <f aca="false">IF(H231&gt;Settings!B232, 1, 0)</f>
        <v>0</v>
      </c>
      <c r="L231" s="11" t="n">
        <f aca="false">IF(G231, 1, 0)</f>
        <v>0</v>
      </c>
      <c r="M231" s="6" t="n">
        <f aca="false">IF(E231&gt;0, (I231/(J231/E231)) * (SUM(K231:L231)+1), 0)</f>
        <v>0</v>
      </c>
    </row>
    <row r="232" customFormat="false" ht="15.75" hidden="false" customHeight="false" outlineLevel="0" collapsed="false">
      <c r="A232" s="9"/>
      <c r="C232" s="12"/>
      <c r="D232" s="5"/>
      <c r="G232" s="10" t="b">
        <f aca="false">FALSE()</f>
        <v>0</v>
      </c>
      <c r="I232" s="11" t="e">
        <f aca="false">VLOOKUP(D232, Reference!$B$2:$D538, 2, FALSE())</f>
        <v>#N/A</v>
      </c>
      <c r="J232" s="11" t="e">
        <f aca="false">VLOOKUP(D232, Reference!$B$2:$D538, 3, FALSE())</f>
        <v>#N/A</v>
      </c>
      <c r="K232" s="11" t="n">
        <f aca="false">IF(H232&gt;Settings!B233, 1, 0)</f>
        <v>0</v>
      </c>
      <c r="L232" s="11" t="n">
        <f aca="false">IF(G232, 1, 0)</f>
        <v>0</v>
      </c>
      <c r="M232" s="6" t="n">
        <f aca="false">IF(E232&gt;0, (I232/(J232/E232)) * (SUM(K232:L232)+1), 0)</f>
        <v>0</v>
      </c>
    </row>
    <row r="233" customFormat="false" ht="15.75" hidden="false" customHeight="false" outlineLevel="0" collapsed="false">
      <c r="A233" s="9"/>
      <c r="C233" s="12"/>
      <c r="D233" s="5"/>
      <c r="G233" s="10" t="b">
        <f aca="false">FALSE()</f>
        <v>0</v>
      </c>
      <c r="I233" s="11" t="e">
        <f aca="false">VLOOKUP(D233, Reference!$B$2:$D538, 2, FALSE())</f>
        <v>#N/A</v>
      </c>
      <c r="J233" s="11" t="e">
        <f aca="false">VLOOKUP(D233, Reference!$B$2:$D538, 3, FALSE())</f>
        <v>#N/A</v>
      </c>
      <c r="K233" s="11" t="n">
        <f aca="false">IF(H233&gt;Settings!B234, 1, 0)</f>
        <v>0</v>
      </c>
      <c r="L233" s="11" t="n">
        <f aca="false">IF(G233, 1, 0)</f>
        <v>0</v>
      </c>
      <c r="M233" s="6" t="n">
        <f aca="false">IF(E233&gt;0, (I233/(J233/E233)) * (SUM(K233:L233)+1), 0)</f>
        <v>0</v>
      </c>
    </row>
    <row r="234" customFormat="false" ht="15.75" hidden="false" customHeight="false" outlineLevel="0" collapsed="false">
      <c r="A234" s="9"/>
      <c r="C234" s="12"/>
      <c r="D234" s="5"/>
      <c r="G234" s="10" t="b">
        <f aca="false">FALSE()</f>
        <v>0</v>
      </c>
      <c r="I234" s="11" t="e">
        <f aca="false">VLOOKUP(D234, Reference!$B$2:$D538, 2, FALSE())</f>
        <v>#N/A</v>
      </c>
      <c r="J234" s="11" t="e">
        <f aca="false">VLOOKUP(D234, Reference!$B$2:$D538, 3, FALSE())</f>
        <v>#N/A</v>
      </c>
      <c r="K234" s="11" t="n">
        <f aca="false">IF(H234&gt;Settings!B235, 1, 0)</f>
        <v>0</v>
      </c>
      <c r="L234" s="11" t="n">
        <f aca="false">IF(G234, 1, 0)</f>
        <v>0</v>
      </c>
      <c r="M234" s="6" t="n">
        <f aca="false">IF(E234&gt;0, (I234/(J234/E234)) * (SUM(K234:L234)+1), 0)</f>
        <v>0</v>
      </c>
    </row>
    <row r="235" customFormat="false" ht="15.75" hidden="false" customHeight="false" outlineLevel="0" collapsed="false">
      <c r="A235" s="9"/>
      <c r="C235" s="12"/>
      <c r="D235" s="5"/>
      <c r="G235" s="10" t="b">
        <f aca="false">FALSE()</f>
        <v>0</v>
      </c>
      <c r="I235" s="11" t="e">
        <f aca="false">VLOOKUP(D235, Reference!$B$2:$D538, 2, FALSE())</f>
        <v>#N/A</v>
      </c>
      <c r="J235" s="11" t="e">
        <f aca="false">VLOOKUP(D235, Reference!$B$2:$D538, 3, FALSE())</f>
        <v>#N/A</v>
      </c>
      <c r="K235" s="11" t="n">
        <f aca="false">IF(H235&gt;Settings!B236, 1, 0)</f>
        <v>0</v>
      </c>
      <c r="L235" s="11" t="n">
        <f aca="false">IF(G235, 1, 0)</f>
        <v>0</v>
      </c>
      <c r="M235" s="6" t="n">
        <f aca="false">IF(E235&gt;0, (I235/(J235/E235)) * (SUM(K235:L235)+1), 0)</f>
        <v>0</v>
      </c>
    </row>
    <row r="236" customFormat="false" ht="15.75" hidden="false" customHeight="false" outlineLevel="0" collapsed="false">
      <c r="A236" s="9"/>
      <c r="C236" s="12"/>
      <c r="D236" s="5"/>
      <c r="G236" s="10" t="b">
        <f aca="false">FALSE()</f>
        <v>0</v>
      </c>
      <c r="I236" s="11" t="e">
        <f aca="false">VLOOKUP(D236, Reference!$B$2:$D538, 2, FALSE())</f>
        <v>#N/A</v>
      </c>
      <c r="J236" s="11" t="e">
        <f aca="false">VLOOKUP(D236, Reference!$B$2:$D538, 3, FALSE())</f>
        <v>#N/A</v>
      </c>
      <c r="K236" s="11" t="n">
        <f aca="false">IF(H236&gt;Settings!B237, 1, 0)</f>
        <v>0</v>
      </c>
      <c r="L236" s="11" t="n">
        <f aca="false">IF(G236, 1, 0)</f>
        <v>0</v>
      </c>
      <c r="M236" s="6" t="n">
        <f aca="false">IF(E236&gt;0, (I236/(J236/E236)) * (SUM(K236:L236)+1), 0)</f>
        <v>0</v>
      </c>
    </row>
    <row r="237" customFormat="false" ht="15.75" hidden="false" customHeight="false" outlineLevel="0" collapsed="false">
      <c r="A237" s="9"/>
      <c r="C237" s="12"/>
      <c r="D237" s="5"/>
      <c r="G237" s="10" t="b">
        <f aca="false">FALSE()</f>
        <v>0</v>
      </c>
      <c r="I237" s="11" t="e">
        <f aca="false">VLOOKUP(D237, Reference!$B$2:$D538, 2, FALSE())</f>
        <v>#N/A</v>
      </c>
      <c r="J237" s="11" t="e">
        <f aca="false">VLOOKUP(D237, Reference!$B$2:$D538, 3, FALSE())</f>
        <v>#N/A</v>
      </c>
      <c r="K237" s="11" t="n">
        <f aca="false">IF(H237&gt;Settings!B238, 1, 0)</f>
        <v>0</v>
      </c>
      <c r="L237" s="11" t="n">
        <f aca="false">IF(G237, 1, 0)</f>
        <v>0</v>
      </c>
      <c r="M237" s="6" t="n">
        <f aca="false">IF(E237&gt;0, (I237/(J237/E237)) * (SUM(K237:L237)+1), 0)</f>
        <v>0</v>
      </c>
    </row>
    <row r="238" customFormat="false" ht="15.75" hidden="false" customHeight="false" outlineLevel="0" collapsed="false">
      <c r="A238" s="9"/>
      <c r="C238" s="12"/>
      <c r="D238" s="5"/>
      <c r="G238" s="10" t="b">
        <f aca="false">FALSE()</f>
        <v>0</v>
      </c>
      <c r="I238" s="11" t="e">
        <f aca="false">VLOOKUP(D238, Reference!$B$2:$D538, 2, FALSE())</f>
        <v>#N/A</v>
      </c>
      <c r="J238" s="11" t="e">
        <f aca="false">VLOOKUP(D238, Reference!$B$2:$D538, 3, FALSE())</f>
        <v>#N/A</v>
      </c>
      <c r="K238" s="11" t="n">
        <f aca="false">IF(H238&gt;Settings!B239, 1, 0)</f>
        <v>0</v>
      </c>
      <c r="L238" s="11" t="n">
        <f aca="false">IF(G238, 1, 0)</f>
        <v>0</v>
      </c>
      <c r="M238" s="6" t="n">
        <f aca="false">IF(E238&gt;0, (I238/(J238/E238)) * (SUM(K238:L238)+1), 0)</f>
        <v>0</v>
      </c>
    </row>
    <row r="239" customFormat="false" ht="15.75" hidden="false" customHeight="false" outlineLevel="0" collapsed="false">
      <c r="A239" s="9"/>
      <c r="C239" s="12"/>
      <c r="D239" s="5"/>
      <c r="G239" s="10" t="b">
        <f aca="false">FALSE()</f>
        <v>0</v>
      </c>
      <c r="I239" s="11" t="e">
        <f aca="false">VLOOKUP(D239, Reference!$B$2:$D538, 2, FALSE())</f>
        <v>#N/A</v>
      </c>
      <c r="J239" s="11" t="e">
        <f aca="false">VLOOKUP(D239, Reference!$B$2:$D538, 3, FALSE())</f>
        <v>#N/A</v>
      </c>
      <c r="K239" s="11" t="n">
        <f aca="false">IF(H239&gt;Settings!B240, 1, 0)</f>
        <v>0</v>
      </c>
      <c r="L239" s="11" t="n">
        <f aca="false">IF(G239, 1, 0)</f>
        <v>0</v>
      </c>
      <c r="M239" s="6" t="n">
        <f aca="false">IF(E239&gt;0, (I239/(J239/E239)) * (SUM(K239:L239)+1), 0)</f>
        <v>0</v>
      </c>
    </row>
    <row r="240" customFormat="false" ht="15.75" hidden="false" customHeight="false" outlineLevel="0" collapsed="false">
      <c r="A240" s="9"/>
      <c r="C240" s="12"/>
      <c r="D240" s="5"/>
      <c r="G240" s="10" t="b">
        <f aca="false">FALSE()</f>
        <v>0</v>
      </c>
      <c r="I240" s="11" t="e">
        <f aca="false">VLOOKUP(D240, Reference!$B$2:$D538, 2, FALSE())</f>
        <v>#N/A</v>
      </c>
      <c r="J240" s="11" t="e">
        <f aca="false">VLOOKUP(D240, Reference!$B$2:$D538, 3, FALSE())</f>
        <v>#N/A</v>
      </c>
      <c r="K240" s="11" t="n">
        <f aca="false">IF(H240&gt;Settings!B241, 1, 0)</f>
        <v>0</v>
      </c>
      <c r="L240" s="11" t="n">
        <f aca="false">IF(G240, 1, 0)</f>
        <v>0</v>
      </c>
      <c r="M240" s="6" t="n">
        <f aca="false">IF(E240&gt;0, (I240/(J240/E240)) * (SUM(K240:L240)+1), 0)</f>
        <v>0</v>
      </c>
    </row>
    <row r="241" customFormat="false" ht="15.75" hidden="false" customHeight="false" outlineLevel="0" collapsed="false">
      <c r="A241" s="9"/>
      <c r="C241" s="12"/>
      <c r="D241" s="5"/>
      <c r="G241" s="10" t="b">
        <f aca="false">FALSE()</f>
        <v>0</v>
      </c>
      <c r="I241" s="11" t="e">
        <f aca="false">VLOOKUP(D241, Reference!$B$2:$D538, 2, FALSE())</f>
        <v>#N/A</v>
      </c>
      <c r="J241" s="11" t="e">
        <f aca="false">VLOOKUP(D241, Reference!$B$2:$D538, 3, FALSE())</f>
        <v>#N/A</v>
      </c>
      <c r="K241" s="11" t="n">
        <f aca="false">IF(H241&gt;Settings!B242, 1, 0)</f>
        <v>0</v>
      </c>
      <c r="L241" s="11" t="n">
        <f aca="false">IF(G241, 1, 0)</f>
        <v>0</v>
      </c>
      <c r="M241" s="6" t="n">
        <f aca="false">IF(E241&gt;0, (I241/(J241/E241)) * (SUM(K241:L241)+1), 0)</f>
        <v>0</v>
      </c>
    </row>
    <row r="242" customFormat="false" ht="15.75" hidden="false" customHeight="false" outlineLevel="0" collapsed="false">
      <c r="A242" s="9"/>
      <c r="C242" s="12"/>
      <c r="D242" s="5"/>
      <c r="G242" s="10" t="b">
        <f aca="false">FALSE()</f>
        <v>0</v>
      </c>
      <c r="I242" s="11" t="e">
        <f aca="false">VLOOKUP(D242, Reference!$B$2:$D538, 2, FALSE())</f>
        <v>#N/A</v>
      </c>
      <c r="J242" s="11" t="e">
        <f aca="false">VLOOKUP(D242, Reference!$B$2:$D538, 3, FALSE())</f>
        <v>#N/A</v>
      </c>
      <c r="K242" s="11" t="n">
        <f aca="false">IF(H242&gt;Settings!B243, 1, 0)</f>
        <v>0</v>
      </c>
      <c r="L242" s="11" t="n">
        <f aca="false">IF(G242, 1, 0)</f>
        <v>0</v>
      </c>
      <c r="M242" s="6" t="n">
        <f aca="false">IF(E242&gt;0, (I242/(J242/E242)) * (SUM(K242:L242)+1), 0)</f>
        <v>0</v>
      </c>
    </row>
    <row r="243" customFormat="false" ht="15.75" hidden="false" customHeight="false" outlineLevel="0" collapsed="false">
      <c r="A243" s="9"/>
      <c r="C243" s="12"/>
      <c r="D243" s="5"/>
      <c r="G243" s="10" t="b">
        <f aca="false">FALSE()</f>
        <v>0</v>
      </c>
      <c r="I243" s="11" t="e">
        <f aca="false">VLOOKUP(D243, Reference!$B$2:$D538, 2, FALSE())</f>
        <v>#N/A</v>
      </c>
      <c r="J243" s="11" t="e">
        <f aca="false">VLOOKUP(D243, Reference!$B$2:$D538, 3, FALSE())</f>
        <v>#N/A</v>
      </c>
      <c r="K243" s="11" t="n">
        <f aca="false">IF(H243&gt;Settings!B244, 1, 0)</f>
        <v>0</v>
      </c>
      <c r="L243" s="11" t="n">
        <f aca="false">IF(G243, 1, 0)</f>
        <v>0</v>
      </c>
      <c r="M243" s="6" t="n">
        <f aca="false">IF(E243&gt;0, (I243/(J243/E243)) * (SUM(K243:L243)+1), 0)</f>
        <v>0</v>
      </c>
    </row>
    <row r="244" customFormat="false" ht="15.75" hidden="false" customHeight="false" outlineLevel="0" collapsed="false">
      <c r="A244" s="9"/>
      <c r="C244" s="12"/>
      <c r="D244" s="5"/>
      <c r="G244" s="10" t="b">
        <f aca="false">FALSE()</f>
        <v>0</v>
      </c>
      <c r="I244" s="11" t="e">
        <f aca="false">VLOOKUP(D244, Reference!$B$2:$D538, 2, FALSE())</f>
        <v>#N/A</v>
      </c>
      <c r="J244" s="11" t="e">
        <f aca="false">VLOOKUP(D244, Reference!$B$2:$D538, 3, FALSE())</f>
        <v>#N/A</v>
      </c>
      <c r="K244" s="11" t="n">
        <f aca="false">IF(H244&gt;Settings!B245, 1, 0)</f>
        <v>0</v>
      </c>
      <c r="L244" s="11" t="n">
        <f aca="false">IF(G244, 1, 0)</f>
        <v>0</v>
      </c>
      <c r="M244" s="6" t="n">
        <f aca="false">IF(E244&gt;0, (I244/(J244/E244)) * (SUM(K244:L244)+1), 0)</f>
        <v>0</v>
      </c>
    </row>
    <row r="245" customFormat="false" ht="15.75" hidden="false" customHeight="false" outlineLevel="0" collapsed="false">
      <c r="A245" s="9"/>
      <c r="C245" s="12"/>
      <c r="D245" s="5"/>
      <c r="G245" s="10" t="b">
        <f aca="false">FALSE()</f>
        <v>0</v>
      </c>
      <c r="I245" s="11" t="e">
        <f aca="false">VLOOKUP(D245, Reference!$B$2:$D538, 2, FALSE())</f>
        <v>#N/A</v>
      </c>
      <c r="J245" s="11" t="e">
        <f aca="false">VLOOKUP(D245, Reference!$B$2:$D538, 3, FALSE())</f>
        <v>#N/A</v>
      </c>
      <c r="K245" s="11" t="n">
        <f aca="false">IF(H245&gt;Settings!B246, 1, 0)</f>
        <v>0</v>
      </c>
      <c r="L245" s="11" t="n">
        <f aca="false">IF(G245, 1, 0)</f>
        <v>0</v>
      </c>
      <c r="M245" s="6" t="n">
        <f aca="false">IF(E245&gt;0, (I245/(J245/E245)) * (SUM(K245:L245)+1), 0)</f>
        <v>0</v>
      </c>
    </row>
    <row r="246" customFormat="false" ht="15.75" hidden="false" customHeight="false" outlineLevel="0" collapsed="false">
      <c r="A246" s="9"/>
      <c r="C246" s="12"/>
      <c r="D246" s="5"/>
      <c r="G246" s="10" t="b">
        <f aca="false">FALSE()</f>
        <v>0</v>
      </c>
      <c r="I246" s="11" t="e">
        <f aca="false">VLOOKUP(D246, Reference!$B$2:$D538, 2, FALSE())</f>
        <v>#N/A</v>
      </c>
      <c r="J246" s="11" t="e">
        <f aca="false">VLOOKUP(D246, Reference!$B$2:$D538, 3, FALSE())</f>
        <v>#N/A</v>
      </c>
      <c r="K246" s="11" t="n">
        <f aca="false">IF(H246&gt;Settings!B247, 1, 0)</f>
        <v>0</v>
      </c>
      <c r="L246" s="11" t="n">
        <f aca="false">IF(G246, 1, 0)</f>
        <v>0</v>
      </c>
      <c r="M246" s="6" t="n">
        <f aca="false">IF(E246&gt;0, (I246/(J246/E246)) * (SUM(K246:L246)+1), 0)</f>
        <v>0</v>
      </c>
    </row>
    <row r="247" customFormat="false" ht="15.75" hidden="false" customHeight="false" outlineLevel="0" collapsed="false">
      <c r="A247" s="9"/>
      <c r="C247" s="12"/>
      <c r="D247" s="5"/>
      <c r="G247" s="10" t="b">
        <f aca="false">FALSE()</f>
        <v>0</v>
      </c>
      <c r="I247" s="11" t="e">
        <f aca="false">VLOOKUP(D247, Reference!$B$2:$D538, 2, FALSE())</f>
        <v>#N/A</v>
      </c>
      <c r="J247" s="11" t="e">
        <f aca="false">VLOOKUP(D247, Reference!$B$2:$D538, 3, FALSE())</f>
        <v>#N/A</v>
      </c>
      <c r="K247" s="11" t="n">
        <f aca="false">IF(H247&gt;Settings!B248, 1, 0)</f>
        <v>0</v>
      </c>
      <c r="L247" s="11" t="n">
        <f aca="false">IF(G247, 1, 0)</f>
        <v>0</v>
      </c>
      <c r="M247" s="6" t="n">
        <f aca="false">IF(E247&gt;0, (I247/(J247/E247)) * (SUM(K247:L247)+1), 0)</f>
        <v>0</v>
      </c>
    </row>
    <row r="248" customFormat="false" ht="15.75" hidden="false" customHeight="false" outlineLevel="0" collapsed="false">
      <c r="A248" s="9"/>
      <c r="C248" s="12"/>
      <c r="D248" s="5"/>
      <c r="G248" s="10" t="b">
        <f aca="false">FALSE()</f>
        <v>0</v>
      </c>
      <c r="I248" s="11" t="e">
        <f aca="false">VLOOKUP(D248, Reference!$B$2:$D538, 2, FALSE())</f>
        <v>#N/A</v>
      </c>
      <c r="J248" s="11" t="e">
        <f aca="false">VLOOKUP(D248, Reference!$B$2:$D538, 3, FALSE())</f>
        <v>#N/A</v>
      </c>
      <c r="K248" s="11" t="n">
        <f aca="false">IF(H248&gt;Settings!B249, 1, 0)</f>
        <v>0</v>
      </c>
      <c r="L248" s="11" t="n">
        <f aca="false">IF(G248, 1, 0)</f>
        <v>0</v>
      </c>
      <c r="M248" s="6" t="n">
        <f aca="false">IF(E248&gt;0, (I248/(J248/E248)) * (SUM(K248:L248)+1), 0)</f>
        <v>0</v>
      </c>
    </row>
    <row r="249" customFormat="false" ht="15.75" hidden="false" customHeight="false" outlineLevel="0" collapsed="false">
      <c r="A249" s="9"/>
      <c r="C249" s="12"/>
      <c r="D249" s="5"/>
      <c r="G249" s="10" t="b">
        <f aca="false">FALSE()</f>
        <v>0</v>
      </c>
      <c r="I249" s="11" t="e">
        <f aca="false">VLOOKUP(D249, Reference!$B$2:$D538, 2, FALSE())</f>
        <v>#N/A</v>
      </c>
      <c r="J249" s="11" t="e">
        <f aca="false">VLOOKUP(D249, Reference!$B$2:$D538, 3, FALSE())</f>
        <v>#N/A</v>
      </c>
      <c r="K249" s="11" t="n">
        <f aca="false">IF(H249&gt;Settings!B250, 1, 0)</f>
        <v>0</v>
      </c>
      <c r="L249" s="11" t="n">
        <f aca="false">IF(G249, 1, 0)</f>
        <v>0</v>
      </c>
      <c r="M249" s="6" t="n">
        <f aca="false">IF(E249&gt;0, (I249/(J249/E249)) * (SUM(K249:L249)+1), 0)</f>
        <v>0</v>
      </c>
    </row>
    <row r="250" customFormat="false" ht="15.75" hidden="false" customHeight="false" outlineLevel="0" collapsed="false">
      <c r="A250" s="9"/>
      <c r="C250" s="12"/>
      <c r="D250" s="5"/>
      <c r="G250" s="10" t="b">
        <f aca="false">FALSE()</f>
        <v>0</v>
      </c>
      <c r="I250" s="11" t="e">
        <f aca="false">VLOOKUP(D250, Reference!$B$2:$D538, 2, FALSE())</f>
        <v>#N/A</v>
      </c>
      <c r="J250" s="11" t="e">
        <f aca="false">VLOOKUP(D250, Reference!$B$2:$D538, 3, FALSE())</f>
        <v>#N/A</v>
      </c>
      <c r="K250" s="11" t="n">
        <f aca="false">IF(H250&gt;Settings!B251, 1, 0)</f>
        <v>0</v>
      </c>
      <c r="L250" s="11" t="n">
        <f aca="false">IF(G250, 1, 0)</f>
        <v>0</v>
      </c>
      <c r="M250" s="6" t="n">
        <f aca="false">IF(E250&gt;0, (I250/(J250/E250)) * (SUM(K250:L250)+1), 0)</f>
        <v>0</v>
      </c>
    </row>
    <row r="251" customFormat="false" ht="15.75" hidden="false" customHeight="false" outlineLevel="0" collapsed="false">
      <c r="A251" s="9"/>
      <c r="C251" s="12"/>
      <c r="D251" s="5"/>
      <c r="G251" s="10" t="b">
        <f aca="false">FALSE()</f>
        <v>0</v>
      </c>
      <c r="I251" s="11" t="e">
        <f aca="false">VLOOKUP(D251, Reference!$B$2:$D538, 2, FALSE())</f>
        <v>#N/A</v>
      </c>
      <c r="J251" s="11" t="e">
        <f aca="false">VLOOKUP(D251, Reference!$B$2:$D538, 3, FALSE())</f>
        <v>#N/A</v>
      </c>
      <c r="K251" s="11" t="n">
        <f aca="false">IF(H251&gt;Settings!B252, 1, 0)</f>
        <v>0</v>
      </c>
      <c r="L251" s="11" t="n">
        <f aca="false">IF(G251, 1, 0)</f>
        <v>0</v>
      </c>
      <c r="M251" s="6" t="n">
        <f aca="false">IF(E251&gt;0, (I251/(J251/E251)) * (SUM(K251:L251)+1), 0)</f>
        <v>0</v>
      </c>
    </row>
    <row r="252" customFormat="false" ht="15.75" hidden="false" customHeight="false" outlineLevel="0" collapsed="false">
      <c r="A252" s="9"/>
      <c r="C252" s="12"/>
      <c r="D252" s="5"/>
      <c r="G252" s="10" t="b">
        <f aca="false">FALSE()</f>
        <v>0</v>
      </c>
      <c r="I252" s="11" t="e">
        <f aca="false">VLOOKUP(D252, Reference!$B$2:$D538, 2, FALSE())</f>
        <v>#N/A</v>
      </c>
      <c r="J252" s="11" t="e">
        <f aca="false">VLOOKUP(D252, Reference!$B$2:$D538, 3, FALSE())</f>
        <v>#N/A</v>
      </c>
      <c r="K252" s="11" t="n">
        <f aca="false">IF(H252&gt;Settings!B253, 1, 0)</f>
        <v>0</v>
      </c>
      <c r="L252" s="11" t="n">
        <f aca="false">IF(G252, 1, 0)</f>
        <v>0</v>
      </c>
      <c r="M252" s="6" t="n">
        <f aca="false">IF(E252&gt;0, (I252/(J252/E252)) * (SUM(K252:L252)+1), 0)</f>
        <v>0</v>
      </c>
    </row>
    <row r="253" customFormat="false" ht="15.75" hidden="false" customHeight="false" outlineLevel="0" collapsed="false">
      <c r="A253" s="9"/>
      <c r="C253" s="12"/>
      <c r="D253" s="5"/>
      <c r="G253" s="10" t="b">
        <f aca="false">FALSE()</f>
        <v>0</v>
      </c>
      <c r="I253" s="11" t="e">
        <f aca="false">VLOOKUP(D253, Reference!$B$2:$D538, 2, FALSE())</f>
        <v>#N/A</v>
      </c>
      <c r="J253" s="11" t="e">
        <f aca="false">VLOOKUP(D253, Reference!$B$2:$D538, 3, FALSE())</f>
        <v>#N/A</v>
      </c>
      <c r="K253" s="11" t="n">
        <f aca="false">IF(H253&gt;Settings!B254, 1, 0)</f>
        <v>0</v>
      </c>
      <c r="L253" s="11" t="n">
        <f aca="false">IF(G253, 1, 0)</f>
        <v>0</v>
      </c>
      <c r="M253" s="6" t="n">
        <f aca="false">IF(E253&gt;0, (I253/(J253/E253)) * (SUM(K253:L253)+1), 0)</f>
        <v>0</v>
      </c>
    </row>
    <row r="254" customFormat="false" ht="15.75" hidden="false" customHeight="false" outlineLevel="0" collapsed="false">
      <c r="A254" s="9"/>
      <c r="C254" s="12"/>
      <c r="D254" s="5"/>
      <c r="G254" s="10" t="b">
        <f aca="false">FALSE()</f>
        <v>0</v>
      </c>
      <c r="I254" s="11" t="e">
        <f aca="false">VLOOKUP(D254, Reference!$B$2:$D538, 2, FALSE())</f>
        <v>#N/A</v>
      </c>
      <c r="J254" s="11" t="e">
        <f aca="false">VLOOKUP(D254, Reference!$B$2:$D538, 3, FALSE())</f>
        <v>#N/A</v>
      </c>
      <c r="K254" s="11" t="n">
        <f aca="false">IF(H254&gt;Settings!B255, 1, 0)</f>
        <v>0</v>
      </c>
      <c r="L254" s="11" t="n">
        <f aca="false">IF(G254, 1, 0)</f>
        <v>0</v>
      </c>
      <c r="M254" s="6" t="n">
        <f aca="false">IF(E254&gt;0, (I254/(J254/E254)) * (SUM(K254:L254)+1), 0)</f>
        <v>0</v>
      </c>
    </row>
    <row r="255" customFormat="false" ht="15.75" hidden="false" customHeight="false" outlineLevel="0" collapsed="false">
      <c r="A255" s="9"/>
      <c r="C255" s="12"/>
      <c r="D255" s="5"/>
      <c r="G255" s="10" t="b">
        <f aca="false">FALSE()</f>
        <v>0</v>
      </c>
      <c r="I255" s="11" t="e">
        <f aca="false">VLOOKUP(D255, Reference!$B$2:$D538, 2, FALSE())</f>
        <v>#N/A</v>
      </c>
      <c r="J255" s="11" t="e">
        <f aca="false">VLOOKUP(D255, Reference!$B$2:$D538, 3, FALSE())</f>
        <v>#N/A</v>
      </c>
      <c r="K255" s="11" t="n">
        <f aca="false">IF(H255&gt;Settings!B256, 1, 0)</f>
        <v>0</v>
      </c>
      <c r="L255" s="11" t="n">
        <f aca="false">IF(G255, 1, 0)</f>
        <v>0</v>
      </c>
      <c r="M255" s="6" t="n">
        <f aca="false">IF(E255&gt;0, (I255/(J255/E255)) * (SUM(K255:L255)+1), 0)</f>
        <v>0</v>
      </c>
    </row>
    <row r="256" customFormat="false" ht="15.75" hidden="false" customHeight="false" outlineLevel="0" collapsed="false">
      <c r="A256" s="9"/>
      <c r="C256" s="12"/>
      <c r="D256" s="5"/>
      <c r="G256" s="10" t="b">
        <f aca="false">FALSE()</f>
        <v>0</v>
      </c>
      <c r="I256" s="11" t="e">
        <f aca="false">VLOOKUP(D256, Reference!$B$2:$D538, 2, FALSE())</f>
        <v>#N/A</v>
      </c>
      <c r="J256" s="11" t="e">
        <f aca="false">VLOOKUP(D256, Reference!$B$2:$D538, 3, FALSE())</f>
        <v>#N/A</v>
      </c>
      <c r="K256" s="11" t="n">
        <f aca="false">IF(H256&gt;Settings!B257, 1, 0)</f>
        <v>0</v>
      </c>
      <c r="L256" s="11" t="n">
        <f aca="false">IF(G256, 1, 0)</f>
        <v>0</v>
      </c>
      <c r="M256" s="6" t="n">
        <f aca="false">IF(E256&gt;0, (I256/(J256/E256)) * (SUM(K256:L256)+1), 0)</f>
        <v>0</v>
      </c>
    </row>
    <row r="257" customFormat="false" ht="15.75" hidden="false" customHeight="false" outlineLevel="0" collapsed="false">
      <c r="A257" s="9"/>
      <c r="C257" s="12"/>
      <c r="D257" s="5"/>
      <c r="G257" s="10" t="b">
        <f aca="false">FALSE()</f>
        <v>0</v>
      </c>
      <c r="I257" s="11" t="e">
        <f aca="false">VLOOKUP(D257, Reference!$B$2:$D538, 2, FALSE())</f>
        <v>#N/A</v>
      </c>
      <c r="J257" s="11" t="e">
        <f aca="false">VLOOKUP(D257, Reference!$B$2:$D538, 3, FALSE())</f>
        <v>#N/A</v>
      </c>
      <c r="K257" s="11" t="n">
        <f aca="false">IF(H257&gt;Settings!B258, 1, 0)</f>
        <v>0</v>
      </c>
      <c r="L257" s="11" t="n">
        <f aca="false">IF(G257, 1, 0)</f>
        <v>0</v>
      </c>
      <c r="M257" s="6" t="n">
        <f aca="false">IF(E257&gt;0, (I257/(J257/E257)) * (SUM(K257:L257)+1), 0)</f>
        <v>0</v>
      </c>
    </row>
    <row r="258" customFormat="false" ht="15.75" hidden="false" customHeight="false" outlineLevel="0" collapsed="false">
      <c r="A258" s="9"/>
      <c r="C258" s="12"/>
      <c r="D258" s="5"/>
      <c r="G258" s="10" t="b">
        <f aca="false">FALSE()</f>
        <v>0</v>
      </c>
      <c r="I258" s="11" t="e">
        <f aca="false">VLOOKUP(D258, Reference!$B$2:$D538, 2, FALSE())</f>
        <v>#N/A</v>
      </c>
      <c r="J258" s="11" t="e">
        <f aca="false">VLOOKUP(D258, Reference!$B$2:$D538, 3, FALSE())</f>
        <v>#N/A</v>
      </c>
      <c r="K258" s="11" t="n">
        <f aca="false">IF(H258&gt;Settings!B259, 1, 0)</f>
        <v>0</v>
      </c>
      <c r="L258" s="11" t="n">
        <f aca="false">IF(G258, 1, 0)</f>
        <v>0</v>
      </c>
      <c r="M258" s="6" t="n">
        <f aca="false">IF(E258&gt;0, (I258/(J258/E258)) * (SUM(K258:L258)+1), 0)</f>
        <v>0</v>
      </c>
    </row>
    <row r="259" customFormat="false" ht="15.75" hidden="false" customHeight="false" outlineLevel="0" collapsed="false">
      <c r="A259" s="9"/>
      <c r="C259" s="12"/>
      <c r="D259" s="5"/>
      <c r="G259" s="10" t="b">
        <f aca="false">FALSE()</f>
        <v>0</v>
      </c>
      <c r="I259" s="11" t="e">
        <f aca="false">VLOOKUP(D259, Reference!$B$2:$D538, 2, FALSE())</f>
        <v>#N/A</v>
      </c>
      <c r="J259" s="11" t="e">
        <f aca="false">VLOOKUP(D259, Reference!$B$2:$D538, 3, FALSE())</f>
        <v>#N/A</v>
      </c>
      <c r="K259" s="11" t="n">
        <f aca="false">IF(H259&gt;Settings!B260, 1, 0)</f>
        <v>0</v>
      </c>
      <c r="L259" s="11" t="n">
        <f aca="false">IF(G259, 1, 0)</f>
        <v>0</v>
      </c>
      <c r="M259" s="6" t="n">
        <f aca="false">IF(E259&gt;0, (I259/(J259/E259)) * (SUM(K259:L259)+1), 0)</f>
        <v>0</v>
      </c>
    </row>
    <row r="260" customFormat="false" ht="15.75" hidden="false" customHeight="false" outlineLevel="0" collapsed="false">
      <c r="A260" s="9"/>
      <c r="C260" s="12"/>
      <c r="D260" s="5"/>
      <c r="G260" s="10" t="b">
        <f aca="false">FALSE()</f>
        <v>0</v>
      </c>
      <c r="I260" s="11" t="e">
        <f aca="false">VLOOKUP(D260, Reference!$B$2:$D538, 2, FALSE())</f>
        <v>#N/A</v>
      </c>
      <c r="J260" s="11" t="e">
        <f aca="false">VLOOKUP(D260, Reference!$B$2:$D538, 3, FALSE())</f>
        <v>#N/A</v>
      </c>
      <c r="K260" s="11" t="n">
        <f aca="false">IF(H260&gt;Settings!B261, 1, 0)</f>
        <v>0</v>
      </c>
      <c r="L260" s="11" t="n">
        <f aca="false">IF(G260, 1, 0)</f>
        <v>0</v>
      </c>
      <c r="M260" s="6" t="n">
        <f aca="false">IF(E260&gt;0, (I260/(J260/E260)) * (SUM(K260:L260)+1), 0)</f>
        <v>0</v>
      </c>
    </row>
    <row r="261" customFormat="false" ht="15.75" hidden="false" customHeight="false" outlineLevel="0" collapsed="false">
      <c r="A261" s="9"/>
      <c r="C261" s="12"/>
      <c r="D261" s="5"/>
      <c r="G261" s="10" t="b">
        <f aca="false">FALSE()</f>
        <v>0</v>
      </c>
      <c r="I261" s="11" t="e">
        <f aca="false">VLOOKUP(D261, Reference!$B$2:$D538, 2, FALSE())</f>
        <v>#N/A</v>
      </c>
      <c r="J261" s="11" t="e">
        <f aca="false">VLOOKUP(D261, Reference!$B$2:$D538, 3, FALSE())</f>
        <v>#N/A</v>
      </c>
      <c r="K261" s="11" t="n">
        <f aca="false">IF(H261&gt;Settings!B262, 1, 0)</f>
        <v>0</v>
      </c>
      <c r="L261" s="11" t="n">
        <f aca="false">IF(G261, 1, 0)</f>
        <v>0</v>
      </c>
      <c r="M261" s="6" t="n">
        <f aca="false">IF(E261&gt;0, (I261/(J261/E261)) * (SUM(K261:L261)+1), 0)</f>
        <v>0</v>
      </c>
    </row>
    <row r="262" customFormat="false" ht="15.75" hidden="false" customHeight="false" outlineLevel="0" collapsed="false">
      <c r="A262" s="9"/>
      <c r="C262" s="12"/>
      <c r="D262" s="5"/>
      <c r="G262" s="10" t="b">
        <f aca="false">FALSE()</f>
        <v>0</v>
      </c>
      <c r="I262" s="11" t="e">
        <f aca="false">VLOOKUP(D262, Reference!$B$2:$D538, 2, FALSE())</f>
        <v>#N/A</v>
      </c>
      <c r="J262" s="11" t="e">
        <f aca="false">VLOOKUP(D262, Reference!$B$2:$D538, 3, FALSE())</f>
        <v>#N/A</v>
      </c>
      <c r="K262" s="11" t="n">
        <f aca="false">IF(H262&gt;Settings!B263, 1, 0)</f>
        <v>0</v>
      </c>
      <c r="L262" s="11" t="n">
        <f aca="false">IF(G262, 1, 0)</f>
        <v>0</v>
      </c>
      <c r="M262" s="6" t="n">
        <f aca="false">IF(E262&gt;0, (I262/(J262/E262)) * (SUM(K262:L262)+1), 0)</f>
        <v>0</v>
      </c>
    </row>
    <row r="263" customFormat="false" ht="15.75" hidden="false" customHeight="false" outlineLevel="0" collapsed="false">
      <c r="A263" s="9"/>
      <c r="C263" s="12"/>
      <c r="D263" s="5"/>
      <c r="G263" s="10" t="b">
        <f aca="false">FALSE()</f>
        <v>0</v>
      </c>
      <c r="I263" s="11" t="e">
        <f aca="false">VLOOKUP(D263, Reference!$B$2:$D538, 2, FALSE())</f>
        <v>#N/A</v>
      </c>
      <c r="J263" s="11" t="e">
        <f aca="false">VLOOKUP(D263, Reference!$B$2:$D538, 3, FALSE())</f>
        <v>#N/A</v>
      </c>
      <c r="K263" s="11" t="n">
        <f aca="false">IF(H263&gt;Settings!B264, 1, 0)</f>
        <v>0</v>
      </c>
      <c r="L263" s="11" t="n">
        <f aca="false">IF(G263, 1, 0)</f>
        <v>0</v>
      </c>
      <c r="M263" s="6" t="n">
        <f aca="false">IF(E263&gt;0, (I263/(J263/E263)) * (SUM(K263:L263)+1), 0)</f>
        <v>0</v>
      </c>
    </row>
    <row r="264" customFormat="false" ht="15.75" hidden="false" customHeight="false" outlineLevel="0" collapsed="false">
      <c r="A264" s="9"/>
      <c r="C264" s="12"/>
      <c r="D264" s="5"/>
      <c r="G264" s="10" t="b">
        <f aca="false">FALSE()</f>
        <v>0</v>
      </c>
      <c r="I264" s="11" t="e">
        <f aca="false">VLOOKUP(D264, Reference!$B$2:$D538, 2, FALSE())</f>
        <v>#N/A</v>
      </c>
      <c r="J264" s="11" t="e">
        <f aca="false">VLOOKUP(D264, Reference!$B$2:$D538, 3, FALSE())</f>
        <v>#N/A</v>
      </c>
      <c r="K264" s="11" t="n">
        <f aca="false">IF(H264&gt;Settings!B265, 1, 0)</f>
        <v>0</v>
      </c>
      <c r="L264" s="11" t="n">
        <f aca="false">IF(G264, 1, 0)</f>
        <v>0</v>
      </c>
      <c r="M264" s="6" t="n">
        <f aca="false">IF(E264&gt;0, (I264/(J264/E264)) * (SUM(K264:L264)+1), 0)</f>
        <v>0</v>
      </c>
    </row>
    <row r="265" customFormat="false" ht="15.75" hidden="false" customHeight="false" outlineLevel="0" collapsed="false">
      <c r="A265" s="9"/>
      <c r="C265" s="12"/>
      <c r="D265" s="5"/>
      <c r="G265" s="10" t="b">
        <f aca="false">FALSE()</f>
        <v>0</v>
      </c>
      <c r="I265" s="11" t="e">
        <f aca="false">VLOOKUP(D265, Reference!$B$2:$D538, 2, FALSE())</f>
        <v>#N/A</v>
      </c>
      <c r="J265" s="11" t="e">
        <f aca="false">VLOOKUP(D265, Reference!$B$2:$D538, 3, FALSE())</f>
        <v>#N/A</v>
      </c>
      <c r="K265" s="11" t="n">
        <f aca="false">IF(H265&gt;Settings!B266, 1, 0)</f>
        <v>0</v>
      </c>
      <c r="L265" s="11" t="n">
        <f aca="false">IF(G265, 1, 0)</f>
        <v>0</v>
      </c>
      <c r="M265" s="6" t="n">
        <f aca="false">IF(E265&gt;0, (I265/(J265/E265)) * (SUM(K265:L265)+1), 0)</f>
        <v>0</v>
      </c>
    </row>
    <row r="266" customFormat="false" ht="15.75" hidden="false" customHeight="false" outlineLevel="0" collapsed="false">
      <c r="A266" s="9"/>
      <c r="C266" s="12"/>
      <c r="D266" s="5"/>
      <c r="G266" s="10" t="b">
        <f aca="false">FALSE()</f>
        <v>0</v>
      </c>
      <c r="I266" s="11" t="e">
        <f aca="false">VLOOKUP(D266, Reference!$B$2:$D538, 2, FALSE())</f>
        <v>#N/A</v>
      </c>
      <c r="J266" s="11" t="e">
        <f aca="false">VLOOKUP(D266, Reference!$B$2:$D538, 3, FALSE())</f>
        <v>#N/A</v>
      </c>
      <c r="K266" s="11" t="n">
        <f aca="false">IF(H266&gt;Settings!B267, 1, 0)</f>
        <v>0</v>
      </c>
      <c r="L266" s="11" t="n">
        <f aca="false">IF(G266, 1, 0)</f>
        <v>0</v>
      </c>
      <c r="M266" s="6" t="n">
        <f aca="false">IF(E266&gt;0, (I266/(J266/E266)) * (SUM(K266:L266)+1), 0)</f>
        <v>0</v>
      </c>
    </row>
    <row r="267" customFormat="false" ht="15.75" hidden="false" customHeight="false" outlineLevel="0" collapsed="false">
      <c r="A267" s="9"/>
      <c r="C267" s="12"/>
      <c r="D267" s="5"/>
      <c r="G267" s="10" t="b">
        <f aca="false">FALSE()</f>
        <v>0</v>
      </c>
      <c r="I267" s="11" t="e">
        <f aca="false">VLOOKUP(D267, Reference!$B$2:$D538, 2, FALSE())</f>
        <v>#N/A</v>
      </c>
      <c r="J267" s="11" t="e">
        <f aca="false">VLOOKUP(D267, Reference!$B$2:$D538, 3, FALSE())</f>
        <v>#N/A</v>
      </c>
      <c r="K267" s="11" t="n">
        <f aca="false">IF(H267&gt;Settings!B268, 1, 0)</f>
        <v>0</v>
      </c>
      <c r="L267" s="11" t="n">
        <f aca="false">IF(G267, 1, 0)</f>
        <v>0</v>
      </c>
      <c r="M267" s="6" t="n">
        <f aca="false">IF(E267&gt;0, (I267/(J267/E267)) * (SUM(K267:L267)+1), 0)</f>
        <v>0</v>
      </c>
    </row>
    <row r="268" customFormat="false" ht="15.75" hidden="false" customHeight="false" outlineLevel="0" collapsed="false">
      <c r="A268" s="9"/>
      <c r="C268" s="12"/>
      <c r="D268" s="5"/>
      <c r="G268" s="10" t="b">
        <f aca="false">FALSE()</f>
        <v>0</v>
      </c>
      <c r="I268" s="11" t="e">
        <f aca="false">VLOOKUP(D268, Reference!$B$2:$D538, 2, FALSE())</f>
        <v>#N/A</v>
      </c>
      <c r="J268" s="11" t="e">
        <f aca="false">VLOOKUP(D268, Reference!$B$2:$D538, 3, FALSE())</f>
        <v>#N/A</v>
      </c>
      <c r="K268" s="11" t="n">
        <f aca="false">IF(H268&gt;Settings!B269, 1, 0)</f>
        <v>0</v>
      </c>
      <c r="L268" s="11" t="n">
        <f aca="false">IF(G268, 1, 0)</f>
        <v>0</v>
      </c>
      <c r="M268" s="6" t="n">
        <f aca="false">IF(E268&gt;0, (I268/(J268/E268)) * (SUM(K268:L268)+1), 0)</f>
        <v>0</v>
      </c>
    </row>
    <row r="269" customFormat="false" ht="15.75" hidden="false" customHeight="false" outlineLevel="0" collapsed="false">
      <c r="A269" s="9"/>
      <c r="C269" s="12"/>
      <c r="D269" s="5"/>
      <c r="G269" s="10" t="b">
        <f aca="false">FALSE()</f>
        <v>0</v>
      </c>
      <c r="I269" s="11" t="e">
        <f aca="false">VLOOKUP(D269, Reference!$B$2:$D538, 2, FALSE())</f>
        <v>#N/A</v>
      </c>
      <c r="J269" s="11" t="e">
        <f aca="false">VLOOKUP(D269, Reference!$B$2:$D538, 3, FALSE())</f>
        <v>#N/A</v>
      </c>
      <c r="K269" s="11" t="n">
        <f aca="false">IF(H269&gt;Settings!B270, 1, 0)</f>
        <v>0</v>
      </c>
      <c r="L269" s="11" t="n">
        <f aca="false">IF(G269, 1, 0)</f>
        <v>0</v>
      </c>
      <c r="M269" s="6" t="n">
        <f aca="false">IF(E269&gt;0, (I269/(J269/E269)) * (SUM(K269:L269)+1), 0)</f>
        <v>0</v>
      </c>
    </row>
    <row r="270" customFormat="false" ht="15.75" hidden="false" customHeight="false" outlineLevel="0" collapsed="false">
      <c r="A270" s="9"/>
      <c r="C270" s="12"/>
      <c r="D270" s="5"/>
      <c r="G270" s="10" t="b">
        <f aca="false">FALSE()</f>
        <v>0</v>
      </c>
      <c r="I270" s="11" t="e">
        <f aca="false">VLOOKUP(D270, Reference!$B$2:$D538, 2, FALSE())</f>
        <v>#N/A</v>
      </c>
      <c r="J270" s="11" t="e">
        <f aca="false">VLOOKUP(D270, Reference!$B$2:$D538, 3, FALSE())</f>
        <v>#N/A</v>
      </c>
      <c r="K270" s="11" t="n">
        <f aca="false">IF(H270&gt;Settings!B271, 1, 0)</f>
        <v>0</v>
      </c>
      <c r="L270" s="11" t="n">
        <f aca="false">IF(G270, 1, 0)</f>
        <v>0</v>
      </c>
      <c r="M270" s="6" t="n">
        <f aca="false">IF(E270&gt;0, (I270/(J270/E270)) * (SUM(K270:L270)+1), 0)</f>
        <v>0</v>
      </c>
    </row>
    <row r="271" customFormat="false" ht="15.75" hidden="false" customHeight="false" outlineLevel="0" collapsed="false">
      <c r="A271" s="9"/>
      <c r="C271" s="12"/>
      <c r="D271" s="5"/>
      <c r="G271" s="10" t="b">
        <f aca="false">FALSE()</f>
        <v>0</v>
      </c>
      <c r="I271" s="11" t="e">
        <f aca="false">VLOOKUP(D271, Reference!$B$2:$D538, 2, FALSE())</f>
        <v>#N/A</v>
      </c>
      <c r="J271" s="11" t="e">
        <f aca="false">VLOOKUP(D271, Reference!$B$2:$D538, 3, FALSE())</f>
        <v>#N/A</v>
      </c>
      <c r="K271" s="11" t="n">
        <f aca="false">IF(H271&gt;Settings!B272, 1, 0)</f>
        <v>0</v>
      </c>
      <c r="L271" s="11" t="n">
        <f aca="false">IF(G271, 1, 0)</f>
        <v>0</v>
      </c>
      <c r="M271" s="6" t="n">
        <f aca="false">IF(E271&gt;0, (I271/(J271/E271)) * (SUM(K271:L271)+1), 0)</f>
        <v>0</v>
      </c>
    </row>
    <row r="272" customFormat="false" ht="15.75" hidden="false" customHeight="false" outlineLevel="0" collapsed="false">
      <c r="A272" s="9"/>
      <c r="C272" s="12"/>
      <c r="D272" s="5"/>
      <c r="G272" s="10" t="b">
        <f aca="false">FALSE()</f>
        <v>0</v>
      </c>
      <c r="I272" s="11" t="e">
        <f aca="false">VLOOKUP(D272, Reference!$B$2:$D538, 2, FALSE())</f>
        <v>#N/A</v>
      </c>
      <c r="J272" s="11" t="e">
        <f aca="false">VLOOKUP(D272, Reference!$B$2:$D538, 3, FALSE())</f>
        <v>#N/A</v>
      </c>
      <c r="K272" s="11" t="n">
        <f aca="false">IF(H272&gt;Settings!B273, 1, 0)</f>
        <v>0</v>
      </c>
      <c r="L272" s="11" t="n">
        <f aca="false">IF(G272, 1, 0)</f>
        <v>0</v>
      </c>
      <c r="M272" s="6" t="n">
        <f aca="false">IF(E272&gt;0, (I272/(J272/E272)) * (SUM(K272:L272)+1), 0)</f>
        <v>0</v>
      </c>
    </row>
    <row r="273" customFormat="false" ht="15.75" hidden="false" customHeight="false" outlineLevel="0" collapsed="false">
      <c r="A273" s="9"/>
      <c r="C273" s="12"/>
      <c r="D273" s="5"/>
      <c r="G273" s="10" t="b">
        <f aca="false">FALSE()</f>
        <v>0</v>
      </c>
      <c r="I273" s="11" t="e">
        <f aca="false">VLOOKUP(D273, Reference!$B$2:$D538, 2, FALSE())</f>
        <v>#N/A</v>
      </c>
      <c r="J273" s="11" t="e">
        <f aca="false">VLOOKUP(D273, Reference!$B$2:$D538, 3, FALSE())</f>
        <v>#N/A</v>
      </c>
      <c r="K273" s="11" t="n">
        <f aca="false">IF(H273&gt;Settings!B274, 1, 0)</f>
        <v>0</v>
      </c>
      <c r="L273" s="11" t="n">
        <f aca="false">IF(G273, 1, 0)</f>
        <v>0</v>
      </c>
      <c r="M273" s="6" t="n">
        <f aca="false">IF(E273&gt;0, (I273/(J273/E273)) * (SUM(K273:L273)+1), 0)</f>
        <v>0</v>
      </c>
    </row>
    <row r="274" customFormat="false" ht="15.75" hidden="false" customHeight="false" outlineLevel="0" collapsed="false">
      <c r="A274" s="9"/>
      <c r="C274" s="12"/>
      <c r="D274" s="5"/>
      <c r="G274" s="10" t="b">
        <f aca="false">FALSE()</f>
        <v>0</v>
      </c>
      <c r="I274" s="11" t="e">
        <f aca="false">VLOOKUP(D274, Reference!$B$2:$D538, 2, FALSE())</f>
        <v>#N/A</v>
      </c>
      <c r="J274" s="11" t="e">
        <f aca="false">VLOOKUP(D274, Reference!$B$2:$D538, 3, FALSE())</f>
        <v>#N/A</v>
      </c>
      <c r="K274" s="11" t="n">
        <f aca="false">IF(H274&gt;Settings!B275, 1, 0)</f>
        <v>0</v>
      </c>
      <c r="L274" s="11" t="n">
        <f aca="false">IF(G274, 1, 0)</f>
        <v>0</v>
      </c>
      <c r="M274" s="6" t="n">
        <f aca="false">IF(E274&gt;0, (I274/(J274/E274)) * (SUM(K274:L274)+1), 0)</f>
        <v>0</v>
      </c>
    </row>
    <row r="275" customFormat="false" ht="15.75" hidden="false" customHeight="false" outlineLevel="0" collapsed="false">
      <c r="A275" s="9"/>
      <c r="C275" s="12"/>
      <c r="D275" s="5"/>
      <c r="G275" s="10" t="b">
        <f aca="false">FALSE()</f>
        <v>0</v>
      </c>
      <c r="I275" s="11" t="e">
        <f aca="false">VLOOKUP(D275, Reference!$B$2:$D538, 2, FALSE())</f>
        <v>#N/A</v>
      </c>
      <c r="J275" s="11" t="e">
        <f aca="false">VLOOKUP(D275, Reference!$B$2:$D538, 3, FALSE())</f>
        <v>#N/A</v>
      </c>
      <c r="K275" s="11" t="n">
        <f aca="false">IF(H275&gt;Settings!B276, 1, 0)</f>
        <v>0</v>
      </c>
      <c r="L275" s="11" t="n">
        <f aca="false">IF(G275, 1, 0)</f>
        <v>0</v>
      </c>
      <c r="M275" s="6" t="n">
        <f aca="false">IF(E275&gt;0, (I275/(J275/E275)) * (SUM(K275:L275)+1), 0)</f>
        <v>0</v>
      </c>
    </row>
    <row r="276" customFormat="false" ht="15.75" hidden="false" customHeight="false" outlineLevel="0" collapsed="false">
      <c r="A276" s="9"/>
      <c r="C276" s="12"/>
      <c r="D276" s="5"/>
      <c r="G276" s="10" t="b">
        <f aca="false">FALSE()</f>
        <v>0</v>
      </c>
      <c r="I276" s="11" t="e">
        <f aca="false">VLOOKUP(D276, Reference!$B$2:$D538, 2, FALSE())</f>
        <v>#N/A</v>
      </c>
      <c r="J276" s="11" t="e">
        <f aca="false">VLOOKUP(D276, Reference!$B$2:$D538, 3, FALSE())</f>
        <v>#N/A</v>
      </c>
      <c r="K276" s="11" t="n">
        <f aca="false">IF(H276&gt;Settings!B277, 1, 0)</f>
        <v>0</v>
      </c>
      <c r="L276" s="11" t="n">
        <f aca="false">IF(G276, 1, 0)</f>
        <v>0</v>
      </c>
      <c r="M276" s="6" t="n">
        <f aca="false">IF(E276&gt;0, (I276/(J276/E276)) * (SUM(K276:L276)+1), 0)</f>
        <v>0</v>
      </c>
    </row>
    <row r="277" customFormat="false" ht="15.75" hidden="false" customHeight="false" outlineLevel="0" collapsed="false">
      <c r="A277" s="9"/>
      <c r="C277" s="12"/>
      <c r="D277" s="5"/>
      <c r="G277" s="10" t="b">
        <f aca="false">FALSE()</f>
        <v>0</v>
      </c>
      <c r="I277" s="11" t="e">
        <f aca="false">VLOOKUP(D277, Reference!$B$2:$D538, 2, FALSE())</f>
        <v>#N/A</v>
      </c>
      <c r="J277" s="11" t="e">
        <f aca="false">VLOOKUP(D277, Reference!$B$2:$D538, 3, FALSE())</f>
        <v>#N/A</v>
      </c>
      <c r="K277" s="11" t="n">
        <f aca="false">IF(H277&gt;Settings!B278, 1, 0)</f>
        <v>0</v>
      </c>
      <c r="L277" s="11" t="n">
        <f aca="false">IF(G277, 1, 0)</f>
        <v>0</v>
      </c>
      <c r="M277" s="6" t="n">
        <f aca="false">IF(E277&gt;0, (I277/(J277/E277)) * (SUM(K277:L277)+1), 0)</f>
        <v>0</v>
      </c>
    </row>
    <row r="278" customFormat="false" ht="15.75" hidden="false" customHeight="false" outlineLevel="0" collapsed="false">
      <c r="A278" s="9"/>
      <c r="C278" s="12"/>
      <c r="D278" s="5"/>
      <c r="G278" s="10" t="b">
        <f aca="false">FALSE()</f>
        <v>0</v>
      </c>
      <c r="I278" s="11" t="e">
        <f aca="false">VLOOKUP(D278, Reference!$B$2:$D538, 2, FALSE())</f>
        <v>#N/A</v>
      </c>
      <c r="J278" s="11" t="e">
        <f aca="false">VLOOKUP(D278, Reference!$B$2:$D538, 3, FALSE())</f>
        <v>#N/A</v>
      </c>
      <c r="K278" s="11" t="n">
        <f aca="false">IF(H278&gt;Settings!B279, 1, 0)</f>
        <v>0</v>
      </c>
      <c r="L278" s="11" t="n">
        <f aca="false">IF(G278, 1, 0)</f>
        <v>0</v>
      </c>
      <c r="M278" s="6" t="n">
        <f aca="false">IF(E278&gt;0, (I278/(J278/E278)) * (SUM(K278:L278)+1), 0)</f>
        <v>0</v>
      </c>
    </row>
    <row r="279" customFormat="false" ht="15.75" hidden="false" customHeight="false" outlineLevel="0" collapsed="false">
      <c r="A279" s="9"/>
      <c r="C279" s="12"/>
      <c r="D279" s="5"/>
      <c r="G279" s="10" t="b">
        <f aca="false">FALSE()</f>
        <v>0</v>
      </c>
      <c r="I279" s="11" t="e">
        <f aca="false">VLOOKUP(D279, Reference!$B$2:$D538, 2, FALSE())</f>
        <v>#N/A</v>
      </c>
      <c r="J279" s="11" t="e">
        <f aca="false">VLOOKUP(D279, Reference!$B$2:$D538, 3, FALSE())</f>
        <v>#N/A</v>
      </c>
      <c r="K279" s="11" t="n">
        <f aca="false">IF(H279&gt;Settings!B280, 1, 0)</f>
        <v>0</v>
      </c>
      <c r="L279" s="11" t="n">
        <f aca="false">IF(G279, 1, 0)</f>
        <v>0</v>
      </c>
      <c r="M279" s="6" t="n">
        <f aca="false">IF(E279&gt;0, (I279/(J279/E279)) * (SUM(K279:L279)+1), 0)</f>
        <v>0</v>
      </c>
    </row>
    <row r="280" customFormat="false" ht="15.75" hidden="false" customHeight="false" outlineLevel="0" collapsed="false">
      <c r="A280" s="9"/>
      <c r="C280" s="12"/>
      <c r="D280" s="5"/>
      <c r="G280" s="10" t="b">
        <f aca="false">FALSE()</f>
        <v>0</v>
      </c>
      <c r="I280" s="11" t="e">
        <f aca="false">VLOOKUP(D280, Reference!$B$2:$D538, 2, FALSE())</f>
        <v>#N/A</v>
      </c>
      <c r="J280" s="11" t="e">
        <f aca="false">VLOOKUP(D280, Reference!$B$2:$D538, 3, FALSE())</f>
        <v>#N/A</v>
      </c>
      <c r="K280" s="11" t="n">
        <f aca="false">IF(H280&gt;Settings!B281, 1, 0)</f>
        <v>0</v>
      </c>
      <c r="L280" s="11" t="n">
        <f aca="false">IF(G280, 1, 0)</f>
        <v>0</v>
      </c>
      <c r="M280" s="6" t="n">
        <f aca="false">IF(E280&gt;0, (I280/(J280/E280)) * (SUM(K280:L280)+1), 0)</f>
        <v>0</v>
      </c>
    </row>
    <row r="281" customFormat="false" ht="15.75" hidden="false" customHeight="false" outlineLevel="0" collapsed="false">
      <c r="A281" s="9"/>
      <c r="C281" s="12"/>
      <c r="D281" s="5"/>
      <c r="G281" s="10" t="b">
        <f aca="false">FALSE()</f>
        <v>0</v>
      </c>
      <c r="I281" s="11" t="e">
        <f aca="false">VLOOKUP(D281, Reference!$B$2:$D538, 2, FALSE())</f>
        <v>#N/A</v>
      </c>
      <c r="J281" s="11" t="e">
        <f aca="false">VLOOKUP(D281, Reference!$B$2:$D538, 3, FALSE())</f>
        <v>#N/A</v>
      </c>
      <c r="K281" s="11" t="n">
        <f aca="false">IF(H281&gt;Settings!B282, 1, 0)</f>
        <v>0</v>
      </c>
      <c r="L281" s="11" t="n">
        <f aca="false">IF(G281, 1, 0)</f>
        <v>0</v>
      </c>
      <c r="M281" s="6" t="n">
        <f aca="false">IF(E281&gt;0, (I281/(J281/E281)) * (SUM(K281:L281)+1), 0)</f>
        <v>0</v>
      </c>
    </row>
    <row r="282" customFormat="false" ht="15.75" hidden="false" customHeight="false" outlineLevel="0" collapsed="false">
      <c r="A282" s="9"/>
      <c r="C282" s="12"/>
      <c r="D282" s="5"/>
      <c r="G282" s="10" t="b">
        <f aca="false">FALSE()</f>
        <v>0</v>
      </c>
      <c r="I282" s="11" t="e">
        <f aca="false">VLOOKUP(D282, Reference!$B$2:$D538, 2, FALSE())</f>
        <v>#N/A</v>
      </c>
      <c r="J282" s="11" t="e">
        <f aca="false">VLOOKUP(D282, Reference!$B$2:$D538, 3, FALSE())</f>
        <v>#N/A</v>
      </c>
      <c r="K282" s="11" t="n">
        <f aca="false">IF(H282&gt;Settings!B283, 1, 0)</f>
        <v>0</v>
      </c>
      <c r="L282" s="11" t="n">
        <f aca="false">IF(G282, 1, 0)</f>
        <v>0</v>
      </c>
      <c r="M282" s="6" t="n">
        <f aca="false">IF(E282&gt;0, (I282/(J282/E282)) * (SUM(K282:L282)+1), 0)</f>
        <v>0</v>
      </c>
    </row>
    <row r="283" customFormat="false" ht="15.75" hidden="false" customHeight="false" outlineLevel="0" collapsed="false">
      <c r="A283" s="9"/>
      <c r="C283" s="12"/>
      <c r="D283" s="5"/>
      <c r="G283" s="10" t="b">
        <f aca="false">FALSE()</f>
        <v>0</v>
      </c>
      <c r="I283" s="11" t="e">
        <f aca="false">VLOOKUP(D283, Reference!$B$2:$D538, 2, FALSE())</f>
        <v>#N/A</v>
      </c>
      <c r="J283" s="11" t="e">
        <f aca="false">VLOOKUP(D283, Reference!$B$2:$D538, 3, FALSE())</f>
        <v>#N/A</v>
      </c>
      <c r="K283" s="11" t="n">
        <f aca="false">IF(H283&gt;Settings!B284, 1, 0)</f>
        <v>0</v>
      </c>
      <c r="L283" s="11" t="n">
        <f aca="false">IF(G283, 1, 0)</f>
        <v>0</v>
      </c>
      <c r="M283" s="6" t="n">
        <f aca="false">IF(E283&gt;0, (I283/(J283/E283)) * (SUM(K283:L283)+1), 0)</f>
        <v>0</v>
      </c>
    </row>
    <row r="284" customFormat="false" ht="15.75" hidden="false" customHeight="false" outlineLevel="0" collapsed="false">
      <c r="A284" s="9"/>
      <c r="C284" s="12"/>
      <c r="D284" s="5"/>
      <c r="G284" s="10" t="b">
        <f aca="false">FALSE()</f>
        <v>0</v>
      </c>
      <c r="I284" s="11" t="e">
        <f aca="false">VLOOKUP(D284, Reference!$B$2:$D538, 2, FALSE())</f>
        <v>#N/A</v>
      </c>
      <c r="J284" s="11" t="e">
        <f aca="false">VLOOKUP(D284, Reference!$B$2:$D538, 3, FALSE())</f>
        <v>#N/A</v>
      </c>
      <c r="K284" s="11" t="n">
        <f aca="false">IF(H284&gt;Settings!B285, 1, 0)</f>
        <v>0</v>
      </c>
      <c r="L284" s="11" t="n">
        <f aca="false">IF(G284, 1, 0)</f>
        <v>0</v>
      </c>
      <c r="M284" s="6" t="n">
        <f aca="false">IF(E284&gt;0, (I284/(J284/E284)) * (SUM(K284:L284)+1), 0)</f>
        <v>0</v>
      </c>
    </row>
    <row r="285" customFormat="false" ht="15.75" hidden="false" customHeight="false" outlineLevel="0" collapsed="false">
      <c r="A285" s="9"/>
      <c r="C285" s="12"/>
      <c r="D285" s="5"/>
      <c r="G285" s="10" t="b">
        <f aca="false">FALSE()</f>
        <v>0</v>
      </c>
      <c r="I285" s="11" t="e">
        <f aca="false">VLOOKUP(D285, Reference!$B$2:$D538, 2, FALSE())</f>
        <v>#N/A</v>
      </c>
      <c r="J285" s="11" t="e">
        <f aca="false">VLOOKUP(D285, Reference!$B$2:$D538, 3, FALSE())</f>
        <v>#N/A</v>
      </c>
      <c r="K285" s="11" t="n">
        <f aca="false">IF(H285&gt;Settings!B286, 1, 0)</f>
        <v>0</v>
      </c>
      <c r="L285" s="11" t="n">
        <f aca="false">IF(G285, 1, 0)</f>
        <v>0</v>
      </c>
      <c r="M285" s="6" t="n">
        <f aca="false">IF(E285&gt;0, (I285/(J285/E285)) * (SUM(K285:L285)+1), 0)</f>
        <v>0</v>
      </c>
    </row>
    <row r="286" customFormat="false" ht="15.75" hidden="false" customHeight="false" outlineLevel="0" collapsed="false">
      <c r="A286" s="9"/>
      <c r="C286" s="12"/>
      <c r="D286" s="5"/>
      <c r="G286" s="10" t="b">
        <f aca="false">FALSE()</f>
        <v>0</v>
      </c>
      <c r="I286" s="11" t="e">
        <f aca="false">VLOOKUP(D286, Reference!$B$2:$D538, 2, FALSE())</f>
        <v>#N/A</v>
      </c>
      <c r="J286" s="11" t="e">
        <f aca="false">VLOOKUP(D286, Reference!$B$2:$D538, 3, FALSE())</f>
        <v>#N/A</v>
      </c>
      <c r="K286" s="11" t="n">
        <f aca="false">IF(H286&gt;Settings!B287, 1, 0)</f>
        <v>0</v>
      </c>
      <c r="L286" s="11" t="n">
        <f aca="false">IF(G286, 1, 0)</f>
        <v>0</v>
      </c>
      <c r="M286" s="6" t="n">
        <f aca="false">IF(E286&gt;0, (I286/(J286/E286)) * (SUM(K286:L286)+1), 0)</f>
        <v>0</v>
      </c>
    </row>
    <row r="287" customFormat="false" ht="15.75" hidden="false" customHeight="false" outlineLevel="0" collapsed="false">
      <c r="A287" s="9"/>
      <c r="C287" s="12"/>
      <c r="D287" s="5"/>
      <c r="G287" s="10" t="b">
        <f aca="false">FALSE()</f>
        <v>0</v>
      </c>
      <c r="I287" s="11" t="e">
        <f aca="false">VLOOKUP(D287, Reference!$B$2:$D538, 2, FALSE())</f>
        <v>#N/A</v>
      </c>
      <c r="J287" s="11" t="e">
        <f aca="false">VLOOKUP(D287, Reference!$B$2:$D538, 3, FALSE())</f>
        <v>#N/A</v>
      </c>
      <c r="K287" s="11" t="n">
        <f aca="false">IF(H287&gt;Settings!B288, 1, 0)</f>
        <v>0</v>
      </c>
      <c r="L287" s="11" t="n">
        <f aca="false">IF(G287, 1, 0)</f>
        <v>0</v>
      </c>
      <c r="M287" s="6" t="n">
        <f aca="false">IF(E287&gt;0, (I287/(J287/E287)) * (SUM(K287:L287)+1), 0)</f>
        <v>0</v>
      </c>
    </row>
    <row r="288" customFormat="false" ht="15.75" hidden="false" customHeight="false" outlineLevel="0" collapsed="false">
      <c r="A288" s="9"/>
      <c r="C288" s="12"/>
      <c r="D288" s="5"/>
      <c r="G288" s="10" t="b">
        <f aca="false">FALSE()</f>
        <v>0</v>
      </c>
      <c r="I288" s="11" t="e">
        <f aca="false">VLOOKUP(D288, Reference!$B$2:$D538, 2, FALSE())</f>
        <v>#N/A</v>
      </c>
      <c r="J288" s="11" t="e">
        <f aca="false">VLOOKUP(D288, Reference!$B$2:$D538, 3, FALSE())</f>
        <v>#N/A</v>
      </c>
      <c r="K288" s="11" t="n">
        <f aca="false">IF(H288&gt;Settings!B289, 1, 0)</f>
        <v>0</v>
      </c>
      <c r="L288" s="11" t="n">
        <f aca="false">IF(G288, 1, 0)</f>
        <v>0</v>
      </c>
      <c r="M288" s="6" t="n">
        <f aca="false">IF(E288&gt;0, (I288/(J288/E288)) * (SUM(K288:L288)+1), 0)</f>
        <v>0</v>
      </c>
    </row>
    <row r="289" customFormat="false" ht="15.75" hidden="false" customHeight="false" outlineLevel="0" collapsed="false">
      <c r="A289" s="9"/>
      <c r="C289" s="12"/>
      <c r="D289" s="5"/>
      <c r="G289" s="10" t="b">
        <f aca="false">FALSE()</f>
        <v>0</v>
      </c>
      <c r="I289" s="11" t="e">
        <f aca="false">VLOOKUP(D289, Reference!$B$2:$D538, 2, FALSE())</f>
        <v>#N/A</v>
      </c>
      <c r="J289" s="11" t="e">
        <f aca="false">VLOOKUP(D289, Reference!$B$2:$D538, 3, FALSE())</f>
        <v>#N/A</v>
      </c>
      <c r="K289" s="11" t="n">
        <f aca="false">IF(H289&gt;Settings!B290, 1, 0)</f>
        <v>0</v>
      </c>
      <c r="L289" s="11" t="n">
        <f aca="false">IF(G289, 1, 0)</f>
        <v>0</v>
      </c>
      <c r="M289" s="6" t="n">
        <f aca="false">IF(E289&gt;0, (I289/(J289/E289)) * (SUM(K289:L289)+1), 0)</f>
        <v>0</v>
      </c>
    </row>
    <row r="290" customFormat="false" ht="15.75" hidden="false" customHeight="false" outlineLevel="0" collapsed="false">
      <c r="A290" s="9"/>
      <c r="C290" s="12"/>
      <c r="D290" s="5"/>
      <c r="G290" s="10" t="b">
        <f aca="false">FALSE()</f>
        <v>0</v>
      </c>
      <c r="I290" s="11" t="e">
        <f aca="false">VLOOKUP(D290, Reference!$B$2:$D538, 2, FALSE())</f>
        <v>#N/A</v>
      </c>
      <c r="J290" s="11" t="e">
        <f aca="false">VLOOKUP(D290, Reference!$B$2:$D538, 3, FALSE())</f>
        <v>#N/A</v>
      </c>
      <c r="K290" s="11" t="n">
        <f aca="false">IF(H290&gt;Settings!B291, 1, 0)</f>
        <v>0</v>
      </c>
      <c r="L290" s="11" t="n">
        <f aca="false">IF(G290, 1, 0)</f>
        <v>0</v>
      </c>
      <c r="M290" s="6" t="n">
        <f aca="false">IF(E290&gt;0, (I290/(J290/E290)) * (SUM(K290:L290)+1), 0)</f>
        <v>0</v>
      </c>
    </row>
    <row r="291" customFormat="false" ht="15.75" hidden="false" customHeight="false" outlineLevel="0" collapsed="false">
      <c r="A291" s="9"/>
      <c r="C291" s="12"/>
      <c r="D291" s="5"/>
      <c r="G291" s="10" t="b">
        <f aca="false">FALSE()</f>
        <v>0</v>
      </c>
      <c r="I291" s="11" t="e">
        <f aca="false">VLOOKUP(D291, Reference!$B$2:$D538, 2, FALSE())</f>
        <v>#N/A</v>
      </c>
      <c r="J291" s="11" t="e">
        <f aca="false">VLOOKUP(D291, Reference!$B$2:$D538, 3, FALSE())</f>
        <v>#N/A</v>
      </c>
      <c r="K291" s="11" t="n">
        <f aca="false">IF(H291&gt;Settings!B292, 1, 0)</f>
        <v>0</v>
      </c>
      <c r="L291" s="11" t="n">
        <f aca="false">IF(G291, 1, 0)</f>
        <v>0</v>
      </c>
      <c r="M291" s="6" t="n">
        <f aca="false">IF(E291&gt;0, (I291/(J291/E291)) * (SUM(K291:L291)+1), 0)</f>
        <v>0</v>
      </c>
    </row>
    <row r="292" customFormat="false" ht="15.75" hidden="false" customHeight="false" outlineLevel="0" collapsed="false">
      <c r="A292" s="9"/>
      <c r="C292" s="12"/>
      <c r="D292" s="5"/>
      <c r="G292" s="10" t="b">
        <f aca="false">FALSE()</f>
        <v>0</v>
      </c>
      <c r="I292" s="11" t="e">
        <f aca="false">VLOOKUP(D292, Reference!$B$2:$D538, 2, FALSE())</f>
        <v>#N/A</v>
      </c>
      <c r="J292" s="11" t="e">
        <f aca="false">VLOOKUP(D292, Reference!$B$2:$D538, 3, FALSE())</f>
        <v>#N/A</v>
      </c>
      <c r="K292" s="11" t="n">
        <f aca="false">IF(H292&gt;Settings!B293, 1, 0)</f>
        <v>0</v>
      </c>
      <c r="L292" s="11" t="n">
        <f aca="false">IF(G292, 1, 0)</f>
        <v>0</v>
      </c>
      <c r="M292" s="6" t="n">
        <f aca="false">IF(E292&gt;0, (I292/(J292/E292)) * (SUM(K292:L292)+1), 0)</f>
        <v>0</v>
      </c>
    </row>
    <row r="293" customFormat="false" ht="15.75" hidden="false" customHeight="false" outlineLevel="0" collapsed="false">
      <c r="A293" s="9"/>
      <c r="C293" s="12"/>
      <c r="D293" s="5"/>
      <c r="G293" s="10" t="b">
        <f aca="false">FALSE()</f>
        <v>0</v>
      </c>
      <c r="I293" s="11" t="e">
        <f aca="false">VLOOKUP(D293, Reference!$B$2:$D538, 2, FALSE())</f>
        <v>#N/A</v>
      </c>
      <c r="J293" s="11" t="e">
        <f aca="false">VLOOKUP(D293, Reference!$B$2:$D538, 3, FALSE())</f>
        <v>#N/A</v>
      </c>
      <c r="K293" s="11" t="n">
        <f aca="false">IF(H293&gt;Settings!B294, 1, 0)</f>
        <v>0</v>
      </c>
      <c r="L293" s="11" t="n">
        <f aca="false">IF(G293, 1, 0)</f>
        <v>0</v>
      </c>
      <c r="M293" s="6" t="n">
        <f aca="false">IF(E293&gt;0, (I293/(J293/E293)) * (SUM(K293:L293)+1), 0)</f>
        <v>0</v>
      </c>
    </row>
    <row r="294" customFormat="false" ht="15.75" hidden="false" customHeight="false" outlineLevel="0" collapsed="false">
      <c r="A294" s="9"/>
      <c r="C294" s="12"/>
      <c r="D294" s="5"/>
      <c r="G294" s="10" t="b">
        <f aca="false">FALSE()</f>
        <v>0</v>
      </c>
      <c r="I294" s="11" t="e">
        <f aca="false">VLOOKUP(D294, Reference!$B$2:$D538, 2, FALSE())</f>
        <v>#N/A</v>
      </c>
      <c r="J294" s="11" t="e">
        <f aca="false">VLOOKUP(D294, Reference!$B$2:$D538, 3, FALSE())</f>
        <v>#N/A</v>
      </c>
      <c r="K294" s="11" t="n">
        <f aca="false">IF(H294&gt;Settings!B295, 1, 0)</f>
        <v>0</v>
      </c>
      <c r="L294" s="11" t="n">
        <f aca="false">IF(G294, 1, 0)</f>
        <v>0</v>
      </c>
      <c r="M294" s="6" t="n">
        <f aca="false">IF(E294&gt;0, (I294/(J294/E294)) * (SUM(K294:L294)+1), 0)</f>
        <v>0</v>
      </c>
    </row>
    <row r="295" customFormat="false" ht="15.75" hidden="false" customHeight="false" outlineLevel="0" collapsed="false">
      <c r="A295" s="9"/>
      <c r="C295" s="12"/>
      <c r="D295" s="5"/>
      <c r="G295" s="10" t="b">
        <f aca="false">FALSE()</f>
        <v>0</v>
      </c>
      <c r="I295" s="11" t="e">
        <f aca="false">VLOOKUP(D295, Reference!$B$2:$D538, 2, FALSE())</f>
        <v>#N/A</v>
      </c>
      <c r="J295" s="11" t="e">
        <f aca="false">VLOOKUP(D295, Reference!$B$2:$D538, 3, FALSE())</f>
        <v>#N/A</v>
      </c>
      <c r="K295" s="11" t="n">
        <f aca="false">IF(H295&gt;Settings!B296, 1, 0)</f>
        <v>0</v>
      </c>
      <c r="L295" s="11" t="n">
        <f aca="false">IF(G295, 1, 0)</f>
        <v>0</v>
      </c>
      <c r="M295" s="6" t="n">
        <f aca="false">IF(E295&gt;0, (I295/(J295/E295)) * (SUM(K295:L295)+1), 0)</f>
        <v>0</v>
      </c>
    </row>
    <row r="296" customFormat="false" ht="15.75" hidden="false" customHeight="false" outlineLevel="0" collapsed="false">
      <c r="A296" s="9"/>
      <c r="C296" s="12"/>
      <c r="D296" s="5"/>
      <c r="G296" s="10" t="b">
        <f aca="false">FALSE()</f>
        <v>0</v>
      </c>
      <c r="I296" s="11" t="e">
        <f aca="false">VLOOKUP(D296, Reference!$B$2:$D538, 2, FALSE())</f>
        <v>#N/A</v>
      </c>
      <c r="J296" s="11" t="e">
        <f aca="false">VLOOKUP(D296, Reference!$B$2:$D538, 3, FALSE())</f>
        <v>#N/A</v>
      </c>
      <c r="K296" s="11" t="n">
        <f aca="false">IF(H296&gt;Settings!B297, 1, 0)</f>
        <v>0</v>
      </c>
      <c r="L296" s="11" t="n">
        <f aca="false">IF(G296, 1, 0)</f>
        <v>0</v>
      </c>
      <c r="M296" s="6" t="n">
        <f aca="false">IF(E296&gt;0, (I296/(J296/E296)) * (SUM(K296:L296)+1), 0)</f>
        <v>0</v>
      </c>
    </row>
    <row r="297" customFormat="false" ht="15.75" hidden="false" customHeight="false" outlineLevel="0" collapsed="false">
      <c r="A297" s="9"/>
      <c r="C297" s="12"/>
      <c r="D297" s="5"/>
      <c r="G297" s="10" t="b">
        <f aca="false">FALSE()</f>
        <v>0</v>
      </c>
      <c r="I297" s="11" t="e">
        <f aca="false">VLOOKUP(D297, Reference!$B$2:$D538, 2, FALSE())</f>
        <v>#N/A</v>
      </c>
      <c r="J297" s="11" t="e">
        <f aca="false">VLOOKUP(D297, Reference!$B$2:$D538, 3, FALSE())</f>
        <v>#N/A</v>
      </c>
      <c r="K297" s="11" t="n">
        <f aca="false">IF(H297&gt;Settings!B298, 1, 0)</f>
        <v>0</v>
      </c>
      <c r="L297" s="11" t="n">
        <f aca="false">IF(G297, 1, 0)</f>
        <v>0</v>
      </c>
      <c r="M297" s="6" t="n">
        <f aca="false">IF(E297&gt;0, (I297/(J297/E297)) * (SUM(K297:L297)+1), 0)</f>
        <v>0</v>
      </c>
    </row>
    <row r="298" customFormat="false" ht="15.75" hidden="false" customHeight="false" outlineLevel="0" collapsed="false">
      <c r="A298" s="9"/>
      <c r="C298" s="12"/>
      <c r="D298" s="5"/>
      <c r="G298" s="10" t="b">
        <f aca="false">FALSE()</f>
        <v>0</v>
      </c>
      <c r="I298" s="11" t="e">
        <f aca="false">VLOOKUP(D298, Reference!$B$2:$D538, 2, FALSE())</f>
        <v>#N/A</v>
      </c>
      <c r="J298" s="11" t="e">
        <f aca="false">VLOOKUP(D298, Reference!$B$2:$D538, 3, FALSE())</f>
        <v>#N/A</v>
      </c>
      <c r="K298" s="11" t="n">
        <f aca="false">IF(H298&gt;Settings!B299, 1, 0)</f>
        <v>0</v>
      </c>
      <c r="L298" s="11" t="n">
        <f aca="false">IF(G298, 1, 0)</f>
        <v>0</v>
      </c>
      <c r="M298" s="6" t="n">
        <f aca="false">IF(E298&gt;0, (I298/(J298/E298)) * (SUM(K298:L298)+1), 0)</f>
        <v>0</v>
      </c>
    </row>
    <row r="299" customFormat="false" ht="15.75" hidden="false" customHeight="false" outlineLevel="0" collapsed="false">
      <c r="A299" s="9"/>
      <c r="C299" s="12"/>
      <c r="D299" s="5"/>
      <c r="G299" s="10" t="b">
        <f aca="false">FALSE()</f>
        <v>0</v>
      </c>
      <c r="I299" s="11" t="e">
        <f aca="false">VLOOKUP(D299, Reference!$B$2:$D538, 2, FALSE())</f>
        <v>#N/A</v>
      </c>
      <c r="J299" s="11" t="e">
        <f aca="false">VLOOKUP(D299, Reference!$B$2:$D538, 3, FALSE())</f>
        <v>#N/A</v>
      </c>
      <c r="K299" s="11" t="n">
        <f aca="false">IF(H299&gt;Settings!B300, 1, 0)</f>
        <v>0</v>
      </c>
      <c r="L299" s="11" t="n">
        <f aca="false">IF(G299, 1, 0)</f>
        <v>0</v>
      </c>
      <c r="M299" s="6" t="n">
        <f aca="false">IF(E299&gt;0, (I299/(J299/E299)) * (SUM(K299:L299)+1), 0)</f>
        <v>0</v>
      </c>
    </row>
    <row r="300" customFormat="false" ht="15.75" hidden="false" customHeight="false" outlineLevel="0" collapsed="false">
      <c r="A300" s="9"/>
      <c r="C300" s="12"/>
      <c r="D300" s="5"/>
      <c r="G300" s="10" t="b">
        <f aca="false">FALSE()</f>
        <v>0</v>
      </c>
      <c r="I300" s="11" t="e">
        <f aca="false">VLOOKUP(D300, Reference!$B$2:$D538, 2, FALSE())</f>
        <v>#N/A</v>
      </c>
      <c r="J300" s="11" t="e">
        <f aca="false">VLOOKUP(D300, Reference!$B$2:$D538, 3, FALSE())</f>
        <v>#N/A</v>
      </c>
      <c r="K300" s="11" t="n">
        <f aca="false">IF(H300&gt;Settings!B301, 1, 0)</f>
        <v>0</v>
      </c>
      <c r="L300" s="11" t="n">
        <f aca="false">IF(G300, 1, 0)</f>
        <v>0</v>
      </c>
      <c r="M300" s="6" t="n">
        <f aca="false">IF(E300&gt;0, (I300/(J300/E300)) * (SUM(K300:L300)+1), 0)</f>
        <v>0</v>
      </c>
    </row>
    <row r="301" customFormat="false" ht="15.75" hidden="false" customHeight="false" outlineLevel="0" collapsed="false">
      <c r="A301" s="9"/>
      <c r="C301" s="12"/>
      <c r="D301" s="5"/>
      <c r="G301" s="10" t="b">
        <f aca="false">FALSE()</f>
        <v>0</v>
      </c>
      <c r="I301" s="11" t="e">
        <f aca="false">VLOOKUP(D301, Reference!$B$2:$D538, 2, FALSE())</f>
        <v>#N/A</v>
      </c>
      <c r="J301" s="11" t="e">
        <f aca="false">VLOOKUP(D301, Reference!$B$2:$D538, 3, FALSE())</f>
        <v>#N/A</v>
      </c>
      <c r="K301" s="11" t="n">
        <f aca="false">IF(H301&gt;Settings!B302, 1, 0)</f>
        <v>0</v>
      </c>
      <c r="L301" s="11" t="n">
        <f aca="false">IF(G301, 1, 0)</f>
        <v>0</v>
      </c>
      <c r="M301" s="6" t="n">
        <f aca="false">IF(E301&gt;0, (I301/(J301/E301)) * (SUM(K301:L301)+1), 0)</f>
        <v>0</v>
      </c>
    </row>
    <row r="302" customFormat="false" ht="15.75" hidden="false" customHeight="false" outlineLevel="0" collapsed="false">
      <c r="A302" s="9"/>
      <c r="C302" s="12"/>
      <c r="D302" s="5"/>
      <c r="G302" s="10" t="b">
        <f aca="false">FALSE()</f>
        <v>0</v>
      </c>
      <c r="I302" s="11" t="e">
        <f aca="false">VLOOKUP(D302, Reference!$B$2:$D538, 2, FALSE())</f>
        <v>#N/A</v>
      </c>
      <c r="J302" s="11" t="e">
        <f aca="false">VLOOKUP(D302, Reference!$B$2:$D538, 3, FALSE())</f>
        <v>#N/A</v>
      </c>
      <c r="K302" s="11" t="n">
        <f aca="false">IF(H302&gt;Settings!B303, 1, 0)</f>
        <v>0</v>
      </c>
      <c r="L302" s="11" t="n">
        <f aca="false">IF(G302, 1, 0)</f>
        <v>0</v>
      </c>
      <c r="M302" s="6" t="n">
        <f aca="false">IF(E302&gt;0, (I302/(J302/E302)) * (SUM(K302:L302)+1), 0)</f>
        <v>0</v>
      </c>
    </row>
    <row r="303" customFormat="false" ht="15.75" hidden="false" customHeight="false" outlineLevel="0" collapsed="false">
      <c r="A303" s="9"/>
      <c r="C303" s="12"/>
      <c r="D303" s="5"/>
      <c r="G303" s="10" t="b">
        <f aca="false">FALSE()</f>
        <v>0</v>
      </c>
      <c r="I303" s="11" t="e">
        <f aca="false">VLOOKUP(D303, Reference!$B$2:$D538, 2, FALSE())</f>
        <v>#N/A</v>
      </c>
      <c r="J303" s="11" t="e">
        <f aca="false">VLOOKUP(D303, Reference!$B$2:$D538, 3, FALSE())</f>
        <v>#N/A</v>
      </c>
      <c r="K303" s="11" t="n">
        <f aca="false">IF(H303&gt;Settings!B304, 1, 0)</f>
        <v>0</v>
      </c>
      <c r="L303" s="11" t="n">
        <f aca="false">IF(G303, 1, 0)</f>
        <v>0</v>
      </c>
      <c r="M303" s="6" t="n">
        <f aca="false">IF(E303&gt;0, (I303/(J303/E303)) * (SUM(K303:L303)+1), 0)</f>
        <v>0</v>
      </c>
    </row>
    <row r="304" customFormat="false" ht="15.75" hidden="false" customHeight="false" outlineLevel="0" collapsed="false">
      <c r="A304" s="9"/>
      <c r="C304" s="12"/>
      <c r="D304" s="5"/>
      <c r="G304" s="10" t="b">
        <f aca="false">FALSE()</f>
        <v>0</v>
      </c>
      <c r="I304" s="11" t="e">
        <f aca="false">VLOOKUP(D304, Reference!$B$2:$D538, 2, FALSE())</f>
        <v>#N/A</v>
      </c>
      <c r="J304" s="11" t="e">
        <f aca="false">VLOOKUP(D304, Reference!$B$2:$D538, 3, FALSE())</f>
        <v>#N/A</v>
      </c>
      <c r="K304" s="11" t="n">
        <f aca="false">IF(H304&gt;Settings!B305, 1, 0)</f>
        <v>0</v>
      </c>
      <c r="L304" s="11" t="n">
        <f aca="false">IF(G304, 1, 0)</f>
        <v>0</v>
      </c>
      <c r="M304" s="6" t="n">
        <f aca="false">IF(E304&gt;0, (I304/(J304/E304)) * (SUM(K304:L304)+1), 0)</f>
        <v>0</v>
      </c>
    </row>
    <row r="305" customFormat="false" ht="15.75" hidden="false" customHeight="false" outlineLevel="0" collapsed="false">
      <c r="A305" s="9"/>
      <c r="C305" s="12"/>
      <c r="D305" s="5"/>
      <c r="G305" s="10" t="b">
        <f aca="false">FALSE()</f>
        <v>0</v>
      </c>
      <c r="I305" s="11" t="e">
        <f aca="false">VLOOKUP(D305, Reference!$B$2:$D538, 2, FALSE())</f>
        <v>#N/A</v>
      </c>
      <c r="J305" s="11" t="e">
        <f aca="false">VLOOKUP(D305, Reference!$B$2:$D538, 3, FALSE())</f>
        <v>#N/A</v>
      </c>
      <c r="K305" s="11" t="n">
        <f aca="false">IF(H305&gt;Settings!B306, 1, 0)</f>
        <v>0</v>
      </c>
      <c r="L305" s="11" t="n">
        <f aca="false">IF(G305, 1, 0)</f>
        <v>0</v>
      </c>
      <c r="M305" s="6" t="n">
        <f aca="false">IF(E305&gt;0, (I305/(J305/E305)) * (SUM(K305:L305)+1), 0)</f>
        <v>0</v>
      </c>
    </row>
    <row r="306" customFormat="false" ht="15.75" hidden="false" customHeight="false" outlineLevel="0" collapsed="false">
      <c r="A306" s="9"/>
      <c r="C306" s="12"/>
      <c r="D306" s="5"/>
      <c r="G306" s="10" t="b">
        <f aca="false">FALSE()</f>
        <v>0</v>
      </c>
      <c r="I306" s="11" t="e">
        <f aca="false">VLOOKUP(D306, Reference!$B$2:$D538, 2, FALSE())</f>
        <v>#N/A</v>
      </c>
      <c r="J306" s="11" t="e">
        <f aca="false">VLOOKUP(D306, Reference!$B$2:$D538, 3, FALSE())</f>
        <v>#N/A</v>
      </c>
      <c r="K306" s="11" t="n">
        <f aca="false">IF(H306&gt;Settings!B307, 1, 0)</f>
        <v>0</v>
      </c>
      <c r="L306" s="11" t="n">
        <f aca="false">IF(G306, 1, 0)</f>
        <v>0</v>
      </c>
      <c r="M306" s="6" t="n">
        <f aca="false">IF(E306&gt;0, (I306/(J306/E306)) * (SUM(K306:L306)+1), 0)</f>
        <v>0</v>
      </c>
    </row>
    <row r="307" customFormat="false" ht="15.75" hidden="false" customHeight="false" outlineLevel="0" collapsed="false">
      <c r="A307" s="9"/>
      <c r="C307" s="12"/>
      <c r="D307" s="5"/>
      <c r="G307" s="10" t="b">
        <f aca="false">FALSE()</f>
        <v>0</v>
      </c>
      <c r="I307" s="11" t="e">
        <f aca="false">VLOOKUP(D307, Reference!$B$2:$D538, 2, FALSE())</f>
        <v>#N/A</v>
      </c>
      <c r="J307" s="11" t="e">
        <f aca="false">VLOOKUP(D307, Reference!$B$2:$D538, 3, FALSE())</f>
        <v>#N/A</v>
      </c>
      <c r="K307" s="11" t="n">
        <f aca="false">IF(H307&gt;Settings!B308, 1, 0)</f>
        <v>0</v>
      </c>
      <c r="L307" s="11" t="n">
        <f aca="false">IF(G307, 1, 0)</f>
        <v>0</v>
      </c>
      <c r="M307" s="6" t="n">
        <f aca="false">IF(E307&gt;0, (I307/(J307/E307)) * (SUM(K307:L307)+1), 0)</f>
        <v>0</v>
      </c>
    </row>
    <row r="308" customFormat="false" ht="15.75" hidden="false" customHeight="false" outlineLevel="0" collapsed="false">
      <c r="A308" s="9"/>
      <c r="C308" s="12"/>
      <c r="D308" s="5"/>
      <c r="G308" s="10" t="b">
        <f aca="false">FALSE()</f>
        <v>0</v>
      </c>
      <c r="I308" s="11" t="e">
        <f aca="false">VLOOKUP(D308, Reference!$B$2:$D538, 2, FALSE())</f>
        <v>#N/A</v>
      </c>
      <c r="J308" s="11" t="e">
        <f aca="false">VLOOKUP(D308, Reference!$B$2:$D538, 3, FALSE())</f>
        <v>#N/A</v>
      </c>
      <c r="K308" s="11" t="n">
        <f aca="false">IF(H308&gt;Settings!B309, 1, 0)</f>
        <v>0</v>
      </c>
      <c r="L308" s="11" t="n">
        <f aca="false">IF(G308, 1, 0)</f>
        <v>0</v>
      </c>
      <c r="M308" s="6" t="n">
        <f aca="false">IF(E308&gt;0, (I308/(J308/E308)) * (SUM(K308:L308)+1), 0)</f>
        <v>0</v>
      </c>
    </row>
    <row r="309" customFormat="false" ht="15.75" hidden="false" customHeight="false" outlineLevel="0" collapsed="false">
      <c r="A309" s="9"/>
      <c r="C309" s="12"/>
      <c r="D309" s="5"/>
      <c r="G309" s="10" t="b">
        <f aca="false">FALSE()</f>
        <v>0</v>
      </c>
      <c r="I309" s="11" t="e">
        <f aca="false">VLOOKUP(D309, Reference!$B$2:$D538, 2, FALSE())</f>
        <v>#N/A</v>
      </c>
      <c r="J309" s="11" t="e">
        <f aca="false">VLOOKUP(D309, Reference!$B$2:$D538, 3, FALSE())</f>
        <v>#N/A</v>
      </c>
      <c r="K309" s="11" t="n">
        <f aca="false">IF(H309&gt;Settings!B310, 1, 0)</f>
        <v>0</v>
      </c>
      <c r="L309" s="11" t="n">
        <f aca="false">IF(G309, 1, 0)</f>
        <v>0</v>
      </c>
      <c r="M309" s="6" t="n">
        <f aca="false">IF(E309&gt;0, (I309/(J309/E309)) * (SUM(K309:L309)+1), 0)</f>
        <v>0</v>
      </c>
    </row>
    <row r="310" customFormat="false" ht="15.75" hidden="false" customHeight="false" outlineLevel="0" collapsed="false">
      <c r="A310" s="9"/>
      <c r="C310" s="12"/>
      <c r="D310" s="5"/>
      <c r="G310" s="10" t="b">
        <f aca="false">FALSE()</f>
        <v>0</v>
      </c>
      <c r="I310" s="11" t="e">
        <f aca="false">VLOOKUP(D310, Reference!$B$2:$D538, 2, FALSE())</f>
        <v>#N/A</v>
      </c>
      <c r="J310" s="11" t="e">
        <f aca="false">VLOOKUP(D310, Reference!$B$2:$D538, 3, FALSE())</f>
        <v>#N/A</v>
      </c>
      <c r="K310" s="11" t="n">
        <f aca="false">IF(H310&gt;Settings!B311, 1, 0)</f>
        <v>0</v>
      </c>
      <c r="L310" s="11" t="n">
        <f aca="false">IF(G310, 1, 0)</f>
        <v>0</v>
      </c>
      <c r="M310" s="6" t="n">
        <f aca="false">IF(E310&gt;0, (I310/(J310/E310)) * (SUM(K310:L310)+1), 0)</f>
        <v>0</v>
      </c>
    </row>
    <row r="311" customFormat="false" ht="15.75" hidden="false" customHeight="false" outlineLevel="0" collapsed="false">
      <c r="A311" s="9"/>
      <c r="C311" s="12"/>
      <c r="D311" s="5"/>
      <c r="G311" s="10" t="b">
        <f aca="false">FALSE()</f>
        <v>0</v>
      </c>
      <c r="I311" s="11" t="e">
        <f aca="false">VLOOKUP(D311, Reference!$B$2:$D538, 2, FALSE())</f>
        <v>#N/A</v>
      </c>
      <c r="J311" s="11" t="e">
        <f aca="false">VLOOKUP(D311, Reference!$B$2:$D538, 3, FALSE())</f>
        <v>#N/A</v>
      </c>
      <c r="K311" s="11" t="n">
        <f aca="false">IF(H311&gt;Settings!B312, 1, 0)</f>
        <v>0</v>
      </c>
      <c r="L311" s="11" t="n">
        <f aca="false">IF(G311, 1, 0)</f>
        <v>0</v>
      </c>
      <c r="M311" s="6" t="n">
        <f aca="false">IF(E311&gt;0, (I311/(J311/E311)) * (SUM(K311:L311)+1), 0)</f>
        <v>0</v>
      </c>
    </row>
    <row r="312" customFormat="false" ht="15.75" hidden="false" customHeight="false" outlineLevel="0" collapsed="false">
      <c r="A312" s="9"/>
      <c r="C312" s="12"/>
      <c r="D312" s="5"/>
      <c r="G312" s="10" t="b">
        <f aca="false">FALSE()</f>
        <v>0</v>
      </c>
      <c r="I312" s="11" t="e">
        <f aca="false">VLOOKUP(D312, Reference!$B$2:$D538, 2, FALSE())</f>
        <v>#N/A</v>
      </c>
      <c r="J312" s="11" t="e">
        <f aca="false">VLOOKUP(D312, Reference!$B$2:$D538, 3, FALSE())</f>
        <v>#N/A</v>
      </c>
      <c r="K312" s="11" t="n">
        <f aca="false">IF(H312&gt;Settings!B313, 1, 0)</f>
        <v>0</v>
      </c>
      <c r="L312" s="11" t="n">
        <f aca="false">IF(G312, 1, 0)</f>
        <v>0</v>
      </c>
      <c r="M312" s="6" t="n">
        <f aca="false">IF(E312&gt;0, (I312/(J312/E312)) * (SUM(K312:L312)+1), 0)</f>
        <v>0</v>
      </c>
    </row>
    <row r="313" customFormat="false" ht="15.75" hidden="false" customHeight="false" outlineLevel="0" collapsed="false">
      <c r="A313" s="9"/>
      <c r="C313" s="12"/>
      <c r="D313" s="5"/>
      <c r="G313" s="10" t="b">
        <f aca="false">FALSE()</f>
        <v>0</v>
      </c>
      <c r="I313" s="11" t="e">
        <f aca="false">VLOOKUP(D313, Reference!$B$2:$D538, 2, FALSE())</f>
        <v>#N/A</v>
      </c>
      <c r="J313" s="11" t="e">
        <f aca="false">VLOOKUP(D313, Reference!$B$2:$D538, 3, FALSE())</f>
        <v>#N/A</v>
      </c>
      <c r="K313" s="11" t="n">
        <f aca="false">IF(H313&gt;Settings!B314, 1, 0)</f>
        <v>0</v>
      </c>
      <c r="L313" s="11" t="n">
        <f aca="false">IF(G313, 1, 0)</f>
        <v>0</v>
      </c>
      <c r="M313" s="6" t="n">
        <f aca="false">IF(E313&gt;0, (I313/(J313/E313)) * (SUM(K313:L313)+1), 0)</f>
        <v>0</v>
      </c>
    </row>
    <row r="314" customFormat="false" ht="15.75" hidden="false" customHeight="false" outlineLevel="0" collapsed="false">
      <c r="A314" s="9"/>
      <c r="C314" s="12"/>
      <c r="D314" s="5"/>
      <c r="G314" s="10" t="b">
        <f aca="false">FALSE()</f>
        <v>0</v>
      </c>
      <c r="I314" s="11" t="e">
        <f aca="false">VLOOKUP(D314, Reference!$B$2:$D538, 2, FALSE())</f>
        <v>#N/A</v>
      </c>
      <c r="J314" s="11" t="e">
        <f aca="false">VLOOKUP(D314, Reference!$B$2:$D538, 3, FALSE())</f>
        <v>#N/A</v>
      </c>
      <c r="K314" s="11" t="n">
        <f aca="false">IF(H314&gt;Settings!B315, 1, 0)</f>
        <v>0</v>
      </c>
      <c r="L314" s="11" t="n">
        <f aca="false">IF(G314, 1, 0)</f>
        <v>0</v>
      </c>
      <c r="M314" s="6" t="n">
        <f aca="false">IF(E314&gt;0, (I314/(J314/E314)) * (SUM(K314:L314)+1), 0)</f>
        <v>0</v>
      </c>
    </row>
    <row r="315" customFormat="false" ht="15.75" hidden="false" customHeight="false" outlineLevel="0" collapsed="false">
      <c r="A315" s="9"/>
      <c r="C315" s="12"/>
      <c r="D315" s="5"/>
      <c r="G315" s="10" t="b">
        <f aca="false">FALSE()</f>
        <v>0</v>
      </c>
      <c r="I315" s="11" t="e">
        <f aca="false">VLOOKUP(D315, Reference!$B$2:$D538, 2, FALSE())</f>
        <v>#N/A</v>
      </c>
      <c r="J315" s="11" t="e">
        <f aca="false">VLOOKUP(D315, Reference!$B$2:$D538, 3, FALSE())</f>
        <v>#N/A</v>
      </c>
      <c r="K315" s="11" t="n">
        <f aca="false">IF(H315&gt;Settings!B316, 1, 0)</f>
        <v>0</v>
      </c>
      <c r="L315" s="11" t="n">
        <f aca="false">IF(G315, 1, 0)</f>
        <v>0</v>
      </c>
      <c r="M315" s="6" t="n">
        <f aca="false">IF(E315&gt;0, (I315/(J315/E315)) * (SUM(K315:L315)+1), 0)</f>
        <v>0</v>
      </c>
    </row>
    <row r="316" customFormat="false" ht="15.75" hidden="false" customHeight="false" outlineLevel="0" collapsed="false">
      <c r="A316" s="9"/>
      <c r="C316" s="12"/>
      <c r="D316" s="5"/>
      <c r="G316" s="10" t="b">
        <f aca="false">FALSE()</f>
        <v>0</v>
      </c>
      <c r="I316" s="11" t="e">
        <f aca="false">VLOOKUP(D316, Reference!$B$2:$D538, 2, FALSE())</f>
        <v>#N/A</v>
      </c>
      <c r="J316" s="11" t="e">
        <f aca="false">VLOOKUP(D316, Reference!$B$2:$D538, 3, FALSE())</f>
        <v>#N/A</v>
      </c>
      <c r="K316" s="11" t="n">
        <f aca="false">IF(H316&gt;Settings!B317, 1, 0)</f>
        <v>0</v>
      </c>
      <c r="L316" s="11" t="n">
        <f aca="false">IF(G316, 1, 0)</f>
        <v>0</v>
      </c>
      <c r="M316" s="6" t="n">
        <f aca="false">IF(E316&gt;0, (I316/(J316/E316)) * (SUM(K316:L316)+1), 0)</f>
        <v>0</v>
      </c>
    </row>
    <row r="317" customFormat="false" ht="15.75" hidden="false" customHeight="false" outlineLevel="0" collapsed="false">
      <c r="A317" s="9"/>
      <c r="C317" s="12"/>
      <c r="D317" s="5"/>
      <c r="G317" s="10" t="b">
        <f aca="false">FALSE()</f>
        <v>0</v>
      </c>
      <c r="I317" s="11" t="e">
        <f aca="false">VLOOKUP(D317, Reference!$B$2:$D538, 2, FALSE())</f>
        <v>#N/A</v>
      </c>
      <c r="J317" s="11" t="e">
        <f aca="false">VLOOKUP(D317, Reference!$B$2:$D538, 3, FALSE())</f>
        <v>#N/A</v>
      </c>
      <c r="K317" s="11" t="n">
        <f aca="false">IF(H317&gt;Settings!B318, 1, 0)</f>
        <v>0</v>
      </c>
      <c r="L317" s="11" t="n">
        <f aca="false">IF(G317, 1, 0)</f>
        <v>0</v>
      </c>
      <c r="M317" s="6" t="n">
        <f aca="false">IF(E317&gt;0, (I317/(J317/E317)) * (SUM(K317:L317)+1), 0)</f>
        <v>0</v>
      </c>
    </row>
    <row r="318" customFormat="false" ht="15.75" hidden="false" customHeight="false" outlineLevel="0" collapsed="false">
      <c r="A318" s="9"/>
      <c r="C318" s="12"/>
      <c r="D318" s="5"/>
      <c r="G318" s="10" t="b">
        <f aca="false">FALSE()</f>
        <v>0</v>
      </c>
      <c r="I318" s="11" t="e">
        <f aca="false">VLOOKUP(D318, Reference!$B$2:$D538, 2, FALSE())</f>
        <v>#N/A</v>
      </c>
      <c r="J318" s="11" t="e">
        <f aca="false">VLOOKUP(D318, Reference!$B$2:$D538, 3, FALSE())</f>
        <v>#N/A</v>
      </c>
      <c r="K318" s="11" t="n">
        <f aca="false">IF(H318&gt;Settings!B319, 1, 0)</f>
        <v>0</v>
      </c>
      <c r="L318" s="11" t="n">
        <f aca="false">IF(G318, 1, 0)</f>
        <v>0</v>
      </c>
      <c r="M318" s="6" t="n">
        <f aca="false">IF(E318&gt;0, (I318/(J318/E318)) * (SUM(K318:L318)+1), 0)</f>
        <v>0</v>
      </c>
    </row>
    <row r="319" customFormat="false" ht="15.75" hidden="false" customHeight="false" outlineLevel="0" collapsed="false">
      <c r="A319" s="9"/>
      <c r="C319" s="12"/>
      <c r="D319" s="5"/>
      <c r="G319" s="10" t="b">
        <f aca="false">FALSE()</f>
        <v>0</v>
      </c>
      <c r="I319" s="11" t="e">
        <f aca="false">VLOOKUP(D319, Reference!$B$2:$D538, 2, FALSE())</f>
        <v>#N/A</v>
      </c>
      <c r="J319" s="11" t="e">
        <f aca="false">VLOOKUP(D319, Reference!$B$2:$D538, 3, FALSE())</f>
        <v>#N/A</v>
      </c>
      <c r="K319" s="11" t="n">
        <f aca="false">IF(H319&gt;Settings!B320, 1, 0)</f>
        <v>0</v>
      </c>
      <c r="L319" s="11" t="n">
        <f aca="false">IF(G319, 1, 0)</f>
        <v>0</v>
      </c>
      <c r="M319" s="6" t="n">
        <f aca="false">IF(E319&gt;0, (I319/(J319/E319)) * (SUM(K319:L319)+1), 0)</f>
        <v>0</v>
      </c>
    </row>
    <row r="320" customFormat="false" ht="15.75" hidden="false" customHeight="false" outlineLevel="0" collapsed="false">
      <c r="A320" s="9"/>
      <c r="C320" s="12"/>
      <c r="D320" s="5"/>
      <c r="G320" s="10" t="b">
        <f aca="false">FALSE()</f>
        <v>0</v>
      </c>
      <c r="I320" s="11" t="e">
        <f aca="false">VLOOKUP(D320, Reference!$B$2:$D538, 2, FALSE())</f>
        <v>#N/A</v>
      </c>
      <c r="J320" s="11" t="e">
        <f aca="false">VLOOKUP(D320, Reference!$B$2:$D538, 3, FALSE())</f>
        <v>#N/A</v>
      </c>
      <c r="K320" s="11" t="n">
        <f aca="false">IF(H320&gt;Settings!B321, 1, 0)</f>
        <v>0</v>
      </c>
      <c r="L320" s="11" t="n">
        <f aca="false">IF(G320, 1, 0)</f>
        <v>0</v>
      </c>
      <c r="M320" s="6" t="n">
        <f aca="false">IF(E320&gt;0, (I320/(J320/E320)) * (SUM(K320:L320)+1), 0)</f>
        <v>0</v>
      </c>
    </row>
    <row r="321" customFormat="false" ht="15.75" hidden="false" customHeight="false" outlineLevel="0" collapsed="false">
      <c r="A321" s="9"/>
      <c r="C321" s="12"/>
      <c r="D321" s="5"/>
      <c r="G321" s="10" t="b">
        <f aca="false">FALSE()</f>
        <v>0</v>
      </c>
      <c r="I321" s="11" t="e">
        <f aca="false">VLOOKUP(D321, Reference!$B$2:$D538, 2, FALSE())</f>
        <v>#N/A</v>
      </c>
      <c r="J321" s="11" t="e">
        <f aca="false">VLOOKUP(D321, Reference!$B$2:$D538, 3, FALSE())</f>
        <v>#N/A</v>
      </c>
      <c r="K321" s="11" t="n">
        <f aca="false">IF(H321&gt;Settings!B322, 1, 0)</f>
        <v>0</v>
      </c>
      <c r="L321" s="11" t="n">
        <f aca="false">IF(G321, 1, 0)</f>
        <v>0</v>
      </c>
      <c r="M321" s="6" t="n">
        <f aca="false">IF(E321&gt;0, (I321/(J321/E321)) * (SUM(K321:L321)+1), 0)</f>
        <v>0</v>
      </c>
    </row>
    <row r="322" customFormat="false" ht="15.75" hidden="false" customHeight="false" outlineLevel="0" collapsed="false">
      <c r="A322" s="9"/>
      <c r="C322" s="12"/>
      <c r="D322" s="5"/>
      <c r="G322" s="10" t="b">
        <f aca="false">FALSE()</f>
        <v>0</v>
      </c>
      <c r="I322" s="11" t="e">
        <f aca="false">VLOOKUP(D322, Reference!$B$2:$D538, 2, FALSE())</f>
        <v>#N/A</v>
      </c>
      <c r="J322" s="11" t="e">
        <f aca="false">VLOOKUP(D322, Reference!$B$2:$D538, 3, FALSE())</f>
        <v>#N/A</v>
      </c>
      <c r="K322" s="11" t="n">
        <f aca="false">IF(H322&gt;Settings!B323, 1, 0)</f>
        <v>0</v>
      </c>
      <c r="L322" s="11" t="n">
        <f aca="false">IF(G322, 1, 0)</f>
        <v>0</v>
      </c>
      <c r="M322" s="6" t="n">
        <f aca="false">IF(E322&gt;0, (I322/(J322/E322)) * (SUM(K322:L322)+1), 0)</f>
        <v>0</v>
      </c>
    </row>
    <row r="323" customFormat="false" ht="15.75" hidden="false" customHeight="false" outlineLevel="0" collapsed="false">
      <c r="A323" s="9"/>
      <c r="C323" s="12"/>
      <c r="D323" s="5"/>
      <c r="G323" s="10" t="b">
        <f aca="false">FALSE()</f>
        <v>0</v>
      </c>
      <c r="I323" s="11" t="e">
        <f aca="false">VLOOKUP(D323, Reference!$B$2:$D538, 2, FALSE())</f>
        <v>#N/A</v>
      </c>
      <c r="J323" s="11" t="e">
        <f aca="false">VLOOKUP(D323, Reference!$B$2:$D538, 3, FALSE())</f>
        <v>#N/A</v>
      </c>
      <c r="K323" s="11" t="n">
        <f aca="false">IF(H323&gt;Settings!B324, 1, 0)</f>
        <v>0</v>
      </c>
      <c r="L323" s="11" t="n">
        <f aca="false">IF(G323, 1, 0)</f>
        <v>0</v>
      </c>
      <c r="M323" s="6" t="n">
        <f aca="false">IF(E323&gt;0, (I323/(J323/E323)) * (SUM(K323:L323)+1), 0)</f>
        <v>0</v>
      </c>
    </row>
    <row r="324" customFormat="false" ht="15.75" hidden="false" customHeight="false" outlineLevel="0" collapsed="false">
      <c r="A324" s="9"/>
      <c r="C324" s="12"/>
      <c r="D324" s="5"/>
      <c r="G324" s="10" t="b">
        <f aca="false">FALSE()</f>
        <v>0</v>
      </c>
      <c r="I324" s="11" t="e">
        <f aca="false">VLOOKUP(D324, Reference!$B$2:$D538, 2, FALSE())</f>
        <v>#N/A</v>
      </c>
      <c r="J324" s="11" t="e">
        <f aca="false">VLOOKUP(D324, Reference!$B$2:$D538, 3, FALSE())</f>
        <v>#N/A</v>
      </c>
      <c r="K324" s="11" t="n">
        <f aca="false">IF(H324&gt;Settings!B325, 1, 0)</f>
        <v>0</v>
      </c>
      <c r="L324" s="11" t="n">
        <f aca="false">IF(G324, 1, 0)</f>
        <v>0</v>
      </c>
      <c r="M324" s="6" t="n">
        <f aca="false">IF(E324&gt;0, (I324/(J324/E324)) * (SUM(K324:L324)+1), 0)</f>
        <v>0</v>
      </c>
    </row>
    <row r="325" customFormat="false" ht="15.75" hidden="false" customHeight="false" outlineLevel="0" collapsed="false">
      <c r="A325" s="9"/>
      <c r="C325" s="12"/>
      <c r="D325" s="5"/>
      <c r="G325" s="10" t="b">
        <f aca="false">FALSE()</f>
        <v>0</v>
      </c>
      <c r="I325" s="11" t="e">
        <f aca="false">VLOOKUP(D325, Reference!$B$2:$D538, 2, FALSE())</f>
        <v>#N/A</v>
      </c>
      <c r="J325" s="11" t="e">
        <f aca="false">VLOOKUP(D325, Reference!$B$2:$D538, 3, FALSE())</f>
        <v>#N/A</v>
      </c>
      <c r="K325" s="11" t="n">
        <f aca="false">IF(H325&gt;Settings!B326, 1, 0)</f>
        <v>0</v>
      </c>
      <c r="L325" s="11" t="n">
        <f aca="false">IF(G325, 1, 0)</f>
        <v>0</v>
      </c>
      <c r="M325" s="6" t="n">
        <f aca="false">IF(E325&gt;0, (I325/(J325/E325)) * (SUM(K325:L325)+1), 0)</f>
        <v>0</v>
      </c>
    </row>
    <row r="326" customFormat="false" ht="15.75" hidden="false" customHeight="false" outlineLevel="0" collapsed="false">
      <c r="A326" s="9"/>
      <c r="C326" s="12"/>
      <c r="D326" s="5"/>
      <c r="G326" s="10" t="b">
        <f aca="false">FALSE()</f>
        <v>0</v>
      </c>
      <c r="I326" s="11" t="e">
        <f aca="false">VLOOKUP(D326, Reference!$B$2:$D538, 2, FALSE())</f>
        <v>#N/A</v>
      </c>
      <c r="J326" s="11" t="e">
        <f aca="false">VLOOKUP(D326, Reference!$B$2:$D538, 3, FALSE())</f>
        <v>#N/A</v>
      </c>
      <c r="K326" s="11" t="n">
        <f aca="false">IF(H326&gt;Settings!B327, 1, 0)</f>
        <v>0</v>
      </c>
      <c r="L326" s="11" t="n">
        <f aca="false">IF(G326, 1, 0)</f>
        <v>0</v>
      </c>
      <c r="M326" s="6" t="n">
        <f aca="false">IF(E326&gt;0, (I326/(J326/E326)) * (SUM(K326:L326)+1), 0)</f>
        <v>0</v>
      </c>
    </row>
    <row r="327" customFormat="false" ht="15.75" hidden="false" customHeight="false" outlineLevel="0" collapsed="false">
      <c r="A327" s="9"/>
      <c r="C327" s="12"/>
      <c r="D327" s="5"/>
      <c r="G327" s="10" t="b">
        <f aca="false">FALSE()</f>
        <v>0</v>
      </c>
      <c r="I327" s="11" t="e">
        <f aca="false">VLOOKUP(D327, Reference!$B$2:$D538, 2, FALSE())</f>
        <v>#N/A</v>
      </c>
      <c r="J327" s="11" t="e">
        <f aca="false">VLOOKUP(D327, Reference!$B$2:$D538, 3, FALSE())</f>
        <v>#N/A</v>
      </c>
      <c r="K327" s="11" t="n">
        <f aca="false">IF(H327&gt;Settings!B328, 1, 0)</f>
        <v>0</v>
      </c>
      <c r="L327" s="11" t="n">
        <f aca="false">IF(G327, 1, 0)</f>
        <v>0</v>
      </c>
      <c r="M327" s="6" t="n">
        <f aca="false">IF(E327&gt;0, (I327/(J327/E327)) * (SUM(K327:L327)+1), 0)</f>
        <v>0</v>
      </c>
    </row>
    <row r="328" customFormat="false" ht="15.75" hidden="false" customHeight="false" outlineLevel="0" collapsed="false">
      <c r="A328" s="9"/>
      <c r="C328" s="12"/>
      <c r="D328" s="5"/>
      <c r="G328" s="10" t="b">
        <f aca="false">FALSE()</f>
        <v>0</v>
      </c>
      <c r="I328" s="11" t="e">
        <f aca="false">VLOOKUP(D328, Reference!$B$2:$D538, 2, FALSE())</f>
        <v>#N/A</v>
      </c>
      <c r="J328" s="11" t="e">
        <f aca="false">VLOOKUP(D328, Reference!$B$2:$D538, 3, FALSE())</f>
        <v>#N/A</v>
      </c>
      <c r="K328" s="11" t="n">
        <f aca="false">IF(H328&gt;Settings!B329, 1, 0)</f>
        <v>0</v>
      </c>
      <c r="L328" s="11" t="n">
        <f aca="false">IF(G328, 1, 0)</f>
        <v>0</v>
      </c>
      <c r="M328" s="6" t="n">
        <f aca="false">IF(E328&gt;0, (I328/(J328/E328)) * (SUM(K328:L328)+1), 0)</f>
        <v>0</v>
      </c>
    </row>
    <row r="329" customFormat="false" ht="15.75" hidden="false" customHeight="false" outlineLevel="0" collapsed="false">
      <c r="A329" s="9"/>
      <c r="C329" s="12"/>
      <c r="D329" s="5"/>
      <c r="G329" s="10" t="b">
        <f aca="false">FALSE()</f>
        <v>0</v>
      </c>
      <c r="I329" s="11" t="e">
        <f aca="false">VLOOKUP(D329, Reference!$B$2:$D538, 2, FALSE())</f>
        <v>#N/A</v>
      </c>
      <c r="J329" s="11" t="e">
        <f aca="false">VLOOKUP(D329, Reference!$B$2:$D538, 3, FALSE())</f>
        <v>#N/A</v>
      </c>
      <c r="K329" s="11" t="n">
        <f aca="false">IF(H329&gt;Settings!B330, 1, 0)</f>
        <v>0</v>
      </c>
      <c r="L329" s="11" t="n">
        <f aca="false">IF(G329, 1, 0)</f>
        <v>0</v>
      </c>
      <c r="M329" s="6" t="n">
        <f aca="false">IF(E329&gt;0, (I329/(J329/E329)) * (SUM(K329:L329)+1), 0)</f>
        <v>0</v>
      </c>
    </row>
    <row r="330" customFormat="false" ht="15.75" hidden="false" customHeight="false" outlineLevel="0" collapsed="false">
      <c r="A330" s="9"/>
      <c r="C330" s="12"/>
      <c r="D330" s="5"/>
      <c r="G330" s="10" t="b">
        <f aca="false">FALSE()</f>
        <v>0</v>
      </c>
      <c r="I330" s="11" t="e">
        <f aca="false">VLOOKUP(D330, Reference!$B$2:$D538, 2, FALSE())</f>
        <v>#N/A</v>
      </c>
      <c r="J330" s="11" t="e">
        <f aca="false">VLOOKUP(D330, Reference!$B$2:$D538, 3, FALSE())</f>
        <v>#N/A</v>
      </c>
      <c r="K330" s="11" t="n">
        <f aca="false">IF(H330&gt;Settings!B331, 1, 0)</f>
        <v>0</v>
      </c>
      <c r="L330" s="11" t="n">
        <f aca="false">IF(G330, 1, 0)</f>
        <v>0</v>
      </c>
      <c r="M330" s="6" t="n">
        <f aca="false">IF(E330&gt;0, (I330/(J330/E330)) * (SUM(K330:L330)+1), 0)</f>
        <v>0</v>
      </c>
    </row>
    <row r="331" customFormat="false" ht="15.75" hidden="false" customHeight="false" outlineLevel="0" collapsed="false">
      <c r="A331" s="9"/>
      <c r="C331" s="12"/>
      <c r="D331" s="5"/>
      <c r="G331" s="10" t="b">
        <f aca="false">FALSE()</f>
        <v>0</v>
      </c>
      <c r="I331" s="11" t="e">
        <f aca="false">VLOOKUP(D331, Reference!$B$2:$D538, 2, FALSE())</f>
        <v>#N/A</v>
      </c>
      <c r="J331" s="11" t="e">
        <f aca="false">VLOOKUP(D331, Reference!$B$2:$D538, 3, FALSE())</f>
        <v>#N/A</v>
      </c>
      <c r="K331" s="11" t="n">
        <f aca="false">IF(H331&gt;Settings!B332, 1, 0)</f>
        <v>0</v>
      </c>
      <c r="L331" s="11" t="n">
        <f aca="false">IF(G331, 1, 0)</f>
        <v>0</v>
      </c>
      <c r="M331" s="6" t="n">
        <f aca="false">IF(E331&gt;0, (I331/(J331/E331)) * (SUM(K331:L331)+1), 0)</f>
        <v>0</v>
      </c>
    </row>
    <row r="332" customFormat="false" ht="15.75" hidden="false" customHeight="false" outlineLevel="0" collapsed="false">
      <c r="A332" s="9"/>
      <c r="C332" s="12"/>
      <c r="D332" s="5"/>
      <c r="G332" s="10" t="b">
        <f aca="false">FALSE()</f>
        <v>0</v>
      </c>
      <c r="I332" s="11" t="e">
        <f aca="false">VLOOKUP(D332, Reference!$B$2:$D538, 2, FALSE())</f>
        <v>#N/A</v>
      </c>
      <c r="J332" s="11" t="e">
        <f aca="false">VLOOKUP(D332, Reference!$B$2:$D538, 3, FALSE())</f>
        <v>#N/A</v>
      </c>
      <c r="K332" s="11" t="n">
        <f aca="false">IF(H332&gt;Settings!B333, 1, 0)</f>
        <v>0</v>
      </c>
      <c r="L332" s="11" t="n">
        <f aca="false">IF(G332, 1, 0)</f>
        <v>0</v>
      </c>
      <c r="M332" s="6" t="n">
        <f aca="false">IF(E332&gt;0, (I332/(J332/E332)) * (SUM(K332:L332)+1), 0)</f>
        <v>0</v>
      </c>
    </row>
    <row r="333" customFormat="false" ht="15.75" hidden="false" customHeight="false" outlineLevel="0" collapsed="false">
      <c r="A333" s="9"/>
      <c r="C333" s="12"/>
      <c r="D333" s="5"/>
      <c r="G333" s="10" t="b">
        <f aca="false">FALSE()</f>
        <v>0</v>
      </c>
      <c r="I333" s="11" t="e">
        <f aca="false">VLOOKUP(D333, Reference!$B$2:$D538, 2, FALSE())</f>
        <v>#N/A</v>
      </c>
      <c r="J333" s="11" t="e">
        <f aca="false">VLOOKUP(D333, Reference!$B$2:$D538, 3, FALSE())</f>
        <v>#N/A</v>
      </c>
      <c r="K333" s="11" t="n">
        <f aca="false">IF(H333&gt;Settings!B334, 1, 0)</f>
        <v>0</v>
      </c>
      <c r="L333" s="11" t="n">
        <f aca="false">IF(G333, 1, 0)</f>
        <v>0</v>
      </c>
      <c r="M333" s="6" t="n">
        <f aca="false">IF(E333&gt;0, (I333/(J333/E333)) * (SUM(K333:L333)+1), 0)</f>
        <v>0</v>
      </c>
    </row>
    <row r="334" customFormat="false" ht="15.75" hidden="false" customHeight="false" outlineLevel="0" collapsed="false">
      <c r="A334" s="9"/>
      <c r="C334" s="12"/>
      <c r="D334" s="5"/>
      <c r="G334" s="10" t="b">
        <f aca="false">FALSE()</f>
        <v>0</v>
      </c>
      <c r="I334" s="11" t="e">
        <f aca="false">VLOOKUP(D334, Reference!$B$2:$D538, 2, FALSE())</f>
        <v>#N/A</v>
      </c>
      <c r="J334" s="11" t="e">
        <f aca="false">VLOOKUP(D334, Reference!$B$2:$D538, 3, FALSE())</f>
        <v>#N/A</v>
      </c>
      <c r="K334" s="11" t="n">
        <f aca="false">IF(H334&gt;Settings!B335, 1, 0)</f>
        <v>0</v>
      </c>
      <c r="L334" s="11" t="n">
        <f aca="false">IF(G334, 1, 0)</f>
        <v>0</v>
      </c>
      <c r="M334" s="6" t="n">
        <f aca="false">IF(E334&gt;0, (I334/(J334/E334)) * (SUM(K334:L334)+1), 0)</f>
        <v>0</v>
      </c>
    </row>
    <row r="335" customFormat="false" ht="15.75" hidden="false" customHeight="false" outlineLevel="0" collapsed="false">
      <c r="A335" s="9"/>
      <c r="C335" s="12"/>
      <c r="D335" s="5"/>
      <c r="G335" s="10" t="b">
        <f aca="false">FALSE()</f>
        <v>0</v>
      </c>
      <c r="I335" s="11" t="e">
        <f aca="false">VLOOKUP(D335, Reference!$B$2:$D538, 2, FALSE())</f>
        <v>#N/A</v>
      </c>
      <c r="J335" s="11" t="e">
        <f aca="false">VLOOKUP(D335, Reference!$B$2:$D538, 3, FALSE())</f>
        <v>#N/A</v>
      </c>
      <c r="K335" s="11" t="n">
        <f aca="false">IF(H335&gt;Settings!B336, 1, 0)</f>
        <v>0</v>
      </c>
      <c r="L335" s="11" t="n">
        <f aca="false">IF(G335, 1, 0)</f>
        <v>0</v>
      </c>
      <c r="M335" s="6" t="n">
        <f aca="false">IF(E335&gt;0, (I335/(J335/E335)) * (SUM(K335:L335)+1), 0)</f>
        <v>0</v>
      </c>
    </row>
    <row r="336" customFormat="false" ht="15.75" hidden="false" customHeight="false" outlineLevel="0" collapsed="false">
      <c r="A336" s="9"/>
      <c r="C336" s="12"/>
      <c r="D336" s="5"/>
      <c r="G336" s="10" t="b">
        <f aca="false">FALSE()</f>
        <v>0</v>
      </c>
      <c r="I336" s="11" t="e">
        <f aca="false">VLOOKUP(D336, Reference!$B$2:$D538, 2, FALSE())</f>
        <v>#N/A</v>
      </c>
      <c r="J336" s="11" t="e">
        <f aca="false">VLOOKUP(D336, Reference!$B$2:$D538, 3, FALSE())</f>
        <v>#N/A</v>
      </c>
      <c r="K336" s="11" t="n">
        <f aca="false">IF(H336&gt;Settings!B337, 1, 0)</f>
        <v>0</v>
      </c>
      <c r="L336" s="11" t="n">
        <f aca="false">IF(G336, 1, 0)</f>
        <v>0</v>
      </c>
      <c r="M336" s="6" t="n">
        <f aca="false">IF(E336&gt;0, (I336/(J336/E336)) * (SUM(K336:L336)+1), 0)</f>
        <v>0</v>
      </c>
    </row>
    <row r="337" customFormat="false" ht="15.75" hidden="false" customHeight="false" outlineLevel="0" collapsed="false">
      <c r="A337" s="9"/>
      <c r="C337" s="12"/>
      <c r="D337" s="5"/>
      <c r="G337" s="10" t="b">
        <f aca="false">FALSE()</f>
        <v>0</v>
      </c>
      <c r="I337" s="11" t="e">
        <f aca="false">VLOOKUP(D337, Reference!$B$2:$D538, 2, FALSE())</f>
        <v>#N/A</v>
      </c>
      <c r="J337" s="11" t="e">
        <f aca="false">VLOOKUP(D337, Reference!$B$2:$D538, 3, FALSE())</f>
        <v>#N/A</v>
      </c>
      <c r="K337" s="11" t="n">
        <f aca="false">IF(H337&gt;Settings!B338, 1, 0)</f>
        <v>0</v>
      </c>
      <c r="L337" s="11" t="n">
        <f aca="false">IF(G337, 1, 0)</f>
        <v>0</v>
      </c>
      <c r="M337" s="6" t="n">
        <f aca="false">IF(E337&gt;0, (I337/(J337/E337)) * (SUM(K337:L337)+1), 0)</f>
        <v>0</v>
      </c>
    </row>
    <row r="338" customFormat="false" ht="15.75" hidden="false" customHeight="false" outlineLevel="0" collapsed="false">
      <c r="A338" s="9"/>
      <c r="C338" s="12"/>
      <c r="D338" s="5"/>
      <c r="G338" s="10" t="b">
        <f aca="false">FALSE()</f>
        <v>0</v>
      </c>
      <c r="I338" s="11" t="e">
        <f aca="false">VLOOKUP(D338, Reference!$B$2:$D538, 2, FALSE())</f>
        <v>#N/A</v>
      </c>
      <c r="J338" s="11" t="e">
        <f aca="false">VLOOKUP(D338, Reference!$B$2:$D538, 3, FALSE())</f>
        <v>#N/A</v>
      </c>
      <c r="K338" s="11" t="n">
        <f aca="false">IF(H338&gt;Settings!B339, 1, 0)</f>
        <v>0</v>
      </c>
      <c r="L338" s="11" t="n">
        <f aca="false">IF(G338, 1, 0)</f>
        <v>0</v>
      </c>
      <c r="M338" s="6" t="n">
        <f aca="false">IF(E338&gt;0, (I338/(J338/E338)) * (SUM(K338:L338)+1), 0)</f>
        <v>0</v>
      </c>
    </row>
    <row r="339" customFormat="false" ht="15.75" hidden="false" customHeight="false" outlineLevel="0" collapsed="false">
      <c r="A339" s="9"/>
      <c r="C339" s="12"/>
      <c r="D339" s="5"/>
      <c r="G339" s="10" t="b">
        <f aca="false">FALSE()</f>
        <v>0</v>
      </c>
      <c r="I339" s="11" t="e">
        <f aca="false">VLOOKUP(D339, Reference!$B$2:$D538, 2, FALSE())</f>
        <v>#N/A</v>
      </c>
      <c r="J339" s="11" t="e">
        <f aca="false">VLOOKUP(D339, Reference!$B$2:$D538, 3, FALSE())</f>
        <v>#N/A</v>
      </c>
      <c r="K339" s="11" t="n">
        <f aca="false">IF(H339&gt;Settings!B340, 1, 0)</f>
        <v>0</v>
      </c>
      <c r="L339" s="11" t="n">
        <f aca="false">IF(G339, 1, 0)</f>
        <v>0</v>
      </c>
      <c r="M339" s="6" t="n">
        <f aca="false">IF(E339&gt;0, (I339/(J339/E339)) * (SUM(K339:L339)+1), 0)</f>
        <v>0</v>
      </c>
    </row>
    <row r="340" customFormat="false" ht="15.75" hidden="false" customHeight="false" outlineLevel="0" collapsed="false">
      <c r="A340" s="9"/>
      <c r="C340" s="12"/>
      <c r="D340" s="5"/>
      <c r="G340" s="10" t="b">
        <f aca="false">FALSE()</f>
        <v>0</v>
      </c>
      <c r="I340" s="11" t="e">
        <f aca="false">VLOOKUP(D340, Reference!$B$2:$D538, 2, FALSE())</f>
        <v>#N/A</v>
      </c>
      <c r="J340" s="11" t="e">
        <f aca="false">VLOOKUP(D340, Reference!$B$2:$D538, 3, FALSE())</f>
        <v>#N/A</v>
      </c>
      <c r="K340" s="11" t="n">
        <f aca="false">IF(H340&gt;Settings!B341, 1, 0)</f>
        <v>0</v>
      </c>
      <c r="L340" s="11" t="n">
        <f aca="false">IF(G340, 1, 0)</f>
        <v>0</v>
      </c>
      <c r="M340" s="6" t="n">
        <f aca="false">IF(E340&gt;0, (I340/(J340/E340)) * (SUM(K340:L340)+1), 0)</f>
        <v>0</v>
      </c>
    </row>
    <row r="341" customFormat="false" ht="15.75" hidden="false" customHeight="false" outlineLevel="0" collapsed="false">
      <c r="A341" s="9"/>
      <c r="C341" s="12"/>
      <c r="D341" s="5"/>
      <c r="G341" s="10" t="b">
        <f aca="false">FALSE()</f>
        <v>0</v>
      </c>
      <c r="I341" s="11" t="e">
        <f aca="false">VLOOKUP(D341, Reference!$B$2:$D538, 2, FALSE())</f>
        <v>#N/A</v>
      </c>
      <c r="J341" s="11" t="e">
        <f aca="false">VLOOKUP(D341, Reference!$B$2:$D538, 3, FALSE())</f>
        <v>#N/A</v>
      </c>
      <c r="K341" s="11" t="n">
        <f aca="false">IF(H341&gt;Settings!B342, 1, 0)</f>
        <v>0</v>
      </c>
      <c r="L341" s="11" t="n">
        <f aca="false">IF(G341, 1, 0)</f>
        <v>0</v>
      </c>
      <c r="M341" s="6" t="n">
        <f aca="false">IF(E341&gt;0, (I341/(J341/E341)) * (SUM(K341:L341)+1), 0)</f>
        <v>0</v>
      </c>
    </row>
    <row r="342" customFormat="false" ht="15.75" hidden="false" customHeight="false" outlineLevel="0" collapsed="false">
      <c r="A342" s="9"/>
      <c r="C342" s="12"/>
      <c r="D342" s="5"/>
      <c r="G342" s="10" t="b">
        <f aca="false">FALSE()</f>
        <v>0</v>
      </c>
      <c r="I342" s="11" t="e">
        <f aca="false">VLOOKUP(D342, Reference!$B$2:$D538, 2, FALSE())</f>
        <v>#N/A</v>
      </c>
      <c r="J342" s="11" t="e">
        <f aca="false">VLOOKUP(D342, Reference!$B$2:$D538, 3, FALSE())</f>
        <v>#N/A</v>
      </c>
      <c r="K342" s="11" t="n">
        <f aca="false">IF(H342&gt;Settings!B343, 1, 0)</f>
        <v>0</v>
      </c>
      <c r="L342" s="11" t="n">
        <f aca="false">IF(G342, 1, 0)</f>
        <v>0</v>
      </c>
      <c r="M342" s="6" t="n">
        <f aca="false">IF(E342&gt;0, (I342/(J342/E342)) * (SUM(K342:L342)+1), 0)</f>
        <v>0</v>
      </c>
    </row>
    <row r="343" customFormat="false" ht="15.75" hidden="false" customHeight="false" outlineLevel="0" collapsed="false">
      <c r="A343" s="9"/>
      <c r="C343" s="12"/>
      <c r="D343" s="5"/>
      <c r="G343" s="10" t="b">
        <f aca="false">FALSE()</f>
        <v>0</v>
      </c>
      <c r="I343" s="11" t="e">
        <f aca="false">VLOOKUP(D343, Reference!$B$2:$D538, 2, FALSE())</f>
        <v>#N/A</v>
      </c>
      <c r="J343" s="11" t="e">
        <f aca="false">VLOOKUP(D343, Reference!$B$2:$D538, 3, FALSE())</f>
        <v>#N/A</v>
      </c>
      <c r="K343" s="11" t="n">
        <f aca="false">IF(H343&gt;Settings!B344, 1, 0)</f>
        <v>0</v>
      </c>
      <c r="L343" s="11" t="n">
        <f aca="false">IF(G343, 1, 0)</f>
        <v>0</v>
      </c>
      <c r="M343" s="6" t="n">
        <f aca="false">IF(E343&gt;0, (I343/(J343/E343)) * (SUM(K343:L343)+1), 0)</f>
        <v>0</v>
      </c>
    </row>
    <row r="344" customFormat="false" ht="15.75" hidden="false" customHeight="false" outlineLevel="0" collapsed="false">
      <c r="A344" s="9"/>
      <c r="C344" s="12"/>
      <c r="D344" s="5"/>
      <c r="G344" s="10" t="b">
        <f aca="false">FALSE()</f>
        <v>0</v>
      </c>
      <c r="I344" s="11" t="e">
        <f aca="false">VLOOKUP(D344, Reference!$B$2:$D538, 2, FALSE())</f>
        <v>#N/A</v>
      </c>
      <c r="J344" s="11" t="e">
        <f aca="false">VLOOKUP(D344, Reference!$B$2:$D538, 3, FALSE())</f>
        <v>#N/A</v>
      </c>
      <c r="K344" s="11" t="n">
        <f aca="false">IF(H344&gt;Settings!B345, 1, 0)</f>
        <v>0</v>
      </c>
      <c r="L344" s="11" t="n">
        <f aca="false">IF(G344, 1, 0)</f>
        <v>0</v>
      </c>
      <c r="M344" s="6" t="n">
        <f aca="false">IF(E344&gt;0, (I344/(J344/E344)) * (SUM(K344:L344)+1), 0)</f>
        <v>0</v>
      </c>
    </row>
    <row r="345" customFormat="false" ht="15.75" hidden="false" customHeight="false" outlineLevel="0" collapsed="false">
      <c r="A345" s="9"/>
      <c r="C345" s="12"/>
      <c r="D345" s="5"/>
      <c r="G345" s="10" t="b">
        <f aca="false">FALSE()</f>
        <v>0</v>
      </c>
      <c r="I345" s="11" t="e">
        <f aca="false">VLOOKUP(D345, Reference!$B$2:$D538, 2, FALSE())</f>
        <v>#N/A</v>
      </c>
      <c r="J345" s="11" t="e">
        <f aca="false">VLOOKUP(D345, Reference!$B$2:$D538, 3, FALSE())</f>
        <v>#N/A</v>
      </c>
      <c r="K345" s="11" t="n">
        <f aca="false">IF(H345&gt;Settings!B346, 1, 0)</f>
        <v>0</v>
      </c>
      <c r="L345" s="11" t="n">
        <f aca="false">IF(G345, 1, 0)</f>
        <v>0</v>
      </c>
      <c r="M345" s="6" t="n">
        <f aca="false">IF(E345&gt;0, (I345/(J345/E345)) * (SUM(K345:L345)+1), 0)</f>
        <v>0</v>
      </c>
    </row>
    <row r="346" customFormat="false" ht="15.75" hidden="false" customHeight="false" outlineLevel="0" collapsed="false">
      <c r="A346" s="9"/>
      <c r="C346" s="12"/>
      <c r="D346" s="5"/>
      <c r="G346" s="10" t="b">
        <f aca="false">FALSE()</f>
        <v>0</v>
      </c>
      <c r="I346" s="11" t="e">
        <f aca="false">VLOOKUP(D346, Reference!$B$2:$D538, 2, FALSE())</f>
        <v>#N/A</v>
      </c>
      <c r="J346" s="11" t="e">
        <f aca="false">VLOOKUP(D346, Reference!$B$2:$D538, 3, FALSE())</f>
        <v>#N/A</v>
      </c>
      <c r="K346" s="11" t="n">
        <f aca="false">IF(H346&gt;Settings!B347, 1, 0)</f>
        <v>0</v>
      </c>
      <c r="L346" s="11" t="n">
        <f aca="false">IF(G346, 1, 0)</f>
        <v>0</v>
      </c>
      <c r="M346" s="6" t="n">
        <f aca="false">IF(E346&gt;0, (I346/(J346/E346)) * (SUM(K346:L346)+1), 0)</f>
        <v>0</v>
      </c>
    </row>
    <row r="347" customFormat="false" ht="15.75" hidden="false" customHeight="false" outlineLevel="0" collapsed="false">
      <c r="A347" s="9"/>
      <c r="C347" s="12"/>
      <c r="D347" s="5"/>
      <c r="G347" s="10" t="b">
        <f aca="false">FALSE()</f>
        <v>0</v>
      </c>
      <c r="I347" s="11" t="e">
        <f aca="false">VLOOKUP(D347, Reference!$B$2:$D538, 2, FALSE())</f>
        <v>#N/A</v>
      </c>
      <c r="J347" s="11" t="e">
        <f aca="false">VLOOKUP(D347, Reference!$B$2:$D538, 3, FALSE())</f>
        <v>#N/A</v>
      </c>
      <c r="K347" s="11" t="n">
        <f aca="false">IF(H347&gt;Settings!B348, 1, 0)</f>
        <v>0</v>
      </c>
      <c r="L347" s="11" t="n">
        <f aca="false">IF(G347, 1, 0)</f>
        <v>0</v>
      </c>
      <c r="M347" s="6" t="n">
        <f aca="false">IF(E347&gt;0, (I347/(J347/E347)) * (SUM(K347:L347)+1), 0)</f>
        <v>0</v>
      </c>
    </row>
    <row r="348" customFormat="false" ht="15.75" hidden="false" customHeight="false" outlineLevel="0" collapsed="false">
      <c r="A348" s="9"/>
      <c r="C348" s="12"/>
      <c r="D348" s="5"/>
      <c r="G348" s="10" t="b">
        <f aca="false">FALSE()</f>
        <v>0</v>
      </c>
      <c r="I348" s="11" t="e">
        <f aca="false">VLOOKUP(D348, Reference!$B$2:$D538, 2, FALSE())</f>
        <v>#N/A</v>
      </c>
      <c r="J348" s="11" t="e">
        <f aca="false">VLOOKUP(D348, Reference!$B$2:$D538, 3, FALSE())</f>
        <v>#N/A</v>
      </c>
      <c r="K348" s="11" t="n">
        <f aca="false">IF(H348&gt;Settings!B349, 1, 0)</f>
        <v>0</v>
      </c>
      <c r="L348" s="11" t="n">
        <f aca="false">IF(G348, 1, 0)</f>
        <v>0</v>
      </c>
      <c r="M348" s="6" t="n">
        <f aca="false">IF(E348&gt;0, (I348/(J348/E348)) * (SUM(K348:L348)+1), 0)</f>
        <v>0</v>
      </c>
    </row>
    <row r="349" customFormat="false" ht="15.75" hidden="false" customHeight="false" outlineLevel="0" collapsed="false">
      <c r="A349" s="9"/>
      <c r="C349" s="12"/>
      <c r="D349" s="5"/>
      <c r="G349" s="10" t="b">
        <f aca="false">FALSE()</f>
        <v>0</v>
      </c>
      <c r="I349" s="11" t="e">
        <f aca="false">VLOOKUP(D349, Reference!$B$2:$D538, 2, FALSE())</f>
        <v>#N/A</v>
      </c>
      <c r="J349" s="11" t="e">
        <f aca="false">VLOOKUP(D349, Reference!$B$2:$D538, 3, FALSE())</f>
        <v>#N/A</v>
      </c>
      <c r="K349" s="11" t="n">
        <f aca="false">IF(H349&gt;Settings!B350, 1, 0)</f>
        <v>0</v>
      </c>
      <c r="L349" s="11" t="n">
        <f aca="false">IF(G349, 1, 0)</f>
        <v>0</v>
      </c>
      <c r="M349" s="6" t="n">
        <f aca="false">IF(E349&gt;0, (I349/(J349/E349)) * (SUM(K349:L349)+1), 0)</f>
        <v>0</v>
      </c>
    </row>
    <row r="350" customFormat="false" ht="15.75" hidden="false" customHeight="false" outlineLevel="0" collapsed="false">
      <c r="A350" s="9"/>
      <c r="C350" s="12"/>
      <c r="D350" s="5"/>
      <c r="G350" s="10" t="b">
        <f aca="false">FALSE()</f>
        <v>0</v>
      </c>
      <c r="I350" s="11" t="e">
        <f aca="false">VLOOKUP(D350, Reference!$B$2:$D538, 2, FALSE())</f>
        <v>#N/A</v>
      </c>
      <c r="J350" s="11" t="e">
        <f aca="false">VLOOKUP(D350, Reference!$B$2:$D538, 3, FALSE())</f>
        <v>#N/A</v>
      </c>
      <c r="K350" s="11" t="n">
        <f aca="false">IF(H350&gt;Settings!B351, 1, 0)</f>
        <v>0</v>
      </c>
      <c r="L350" s="11" t="n">
        <f aca="false">IF(G350, 1, 0)</f>
        <v>0</v>
      </c>
      <c r="M350" s="6" t="n">
        <f aca="false">IF(E350&gt;0, (I350/(J350/E350)) * (SUM(K350:L350)+1), 0)</f>
        <v>0</v>
      </c>
    </row>
    <row r="351" customFormat="false" ht="15.75" hidden="false" customHeight="false" outlineLevel="0" collapsed="false">
      <c r="A351" s="9"/>
      <c r="C351" s="12"/>
      <c r="D351" s="5"/>
      <c r="G351" s="10" t="b">
        <f aca="false">FALSE()</f>
        <v>0</v>
      </c>
      <c r="I351" s="11" t="e">
        <f aca="false">VLOOKUP(D351, Reference!$B$2:$D538, 2, FALSE())</f>
        <v>#N/A</v>
      </c>
      <c r="J351" s="11" t="e">
        <f aca="false">VLOOKUP(D351, Reference!$B$2:$D538, 3, FALSE())</f>
        <v>#N/A</v>
      </c>
      <c r="K351" s="11" t="n">
        <f aca="false">IF(H351&gt;Settings!B352, 1, 0)</f>
        <v>0</v>
      </c>
      <c r="L351" s="11" t="n">
        <f aca="false">IF(G351, 1, 0)</f>
        <v>0</v>
      </c>
      <c r="M351" s="6" t="n">
        <f aca="false">IF(E351&gt;0, (I351/(J351/E351)) * (SUM(K351:L351)+1), 0)</f>
        <v>0</v>
      </c>
    </row>
    <row r="352" customFormat="false" ht="15.75" hidden="false" customHeight="false" outlineLevel="0" collapsed="false">
      <c r="A352" s="9"/>
      <c r="C352" s="12"/>
      <c r="D352" s="5"/>
      <c r="G352" s="10" t="b">
        <f aca="false">FALSE()</f>
        <v>0</v>
      </c>
      <c r="I352" s="11" t="e">
        <f aca="false">VLOOKUP(D352, Reference!$B$2:$D538, 2, FALSE())</f>
        <v>#N/A</v>
      </c>
      <c r="J352" s="11" t="e">
        <f aca="false">VLOOKUP(D352, Reference!$B$2:$D538, 3, FALSE())</f>
        <v>#N/A</v>
      </c>
      <c r="K352" s="11" t="n">
        <f aca="false">IF(H352&gt;Settings!B353, 1, 0)</f>
        <v>0</v>
      </c>
      <c r="L352" s="11" t="n">
        <f aca="false">IF(G352, 1, 0)</f>
        <v>0</v>
      </c>
      <c r="M352" s="6" t="n">
        <f aca="false">IF(E352&gt;0, (I352/(J352/E352)) * (SUM(K352:L352)+1), 0)</f>
        <v>0</v>
      </c>
    </row>
    <row r="353" customFormat="false" ht="15.75" hidden="false" customHeight="false" outlineLevel="0" collapsed="false">
      <c r="A353" s="9"/>
      <c r="C353" s="12"/>
      <c r="D353" s="5"/>
      <c r="G353" s="10" t="b">
        <f aca="false">FALSE()</f>
        <v>0</v>
      </c>
      <c r="I353" s="11" t="e">
        <f aca="false">VLOOKUP(D353, Reference!$B$2:$D538, 2, FALSE())</f>
        <v>#N/A</v>
      </c>
      <c r="J353" s="11" t="e">
        <f aca="false">VLOOKUP(D353, Reference!$B$2:$D538, 3, FALSE())</f>
        <v>#N/A</v>
      </c>
      <c r="K353" s="11" t="n">
        <f aca="false">IF(H353&gt;Settings!B354, 1, 0)</f>
        <v>0</v>
      </c>
      <c r="L353" s="11" t="n">
        <f aca="false">IF(G353, 1, 0)</f>
        <v>0</v>
      </c>
      <c r="M353" s="6" t="n">
        <f aca="false">IF(E353&gt;0, (I353/(J353/E353)) * (SUM(K353:L353)+1), 0)</f>
        <v>0</v>
      </c>
    </row>
    <row r="354" customFormat="false" ht="15.75" hidden="false" customHeight="false" outlineLevel="0" collapsed="false">
      <c r="A354" s="9"/>
      <c r="C354" s="12"/>
      <c r="D354" s="5"/>
      <c r="G354" s="10" t="b">
        <f aca="false">FALSE()</f>
        <v>0</v>
      </c>
      <c r="I354" s="11" t="e">
        <f aca="false">VLOOKUP(D354, Reference!$B$2:$D538, 2, FALSE())</f>
        <v>#N/A</v>
      </c>
      <c r="J354" s="11" t="e">
        <f aca="false">VLOOKUP(D354, Reference!$B$2:$D538, 3, FALSE())</f>
        <v>#N/A</v>
      </c>
      <c r="K354" s="11" t="n">
        <f aca="false">IF(H354&gt;Settings!B355, 1, 0)</f>
        <v>0</v>
      </c>
      <c r="L354" s="11" t="n">
        <f aca="false">IF(G354, 1, 0)</f>
        <v>0</v>
      </c>
      <c r="M354" s="6" t="n">
        <f aca="false">IF(E354&gt;0, (I354/(J354/E354)) * (SUM(K354:L354)+1), 0)</f>
        <v>0</v>
      </c>
    </row>
    <row r="355" customFormat="false" ht="15.75" hidden="false" customHeight="false" outlineLevel="0" collapsed="false">
      <c r="A355" s="9"/>
      <c r="C355" s="12"/>
      <c r="D355" s="5"/>
      <c r="G355" s="10" t="b">
        <f aca="false">FALSE()</f>
        <v>0</v>
      </c>
      <c r="I355" s="11" t="e">
        <f aca="false">VLOOKUP(D355, Reference!$B$2:$D538, 2, FALSE())</f>
        <v>#N/A</v>
      </c>
      <c r="J355" s="11" t="e">
        <f aca="false">VLOOKUP(D355, Reference!$B$2:$D538, 3, FALSE())</f>
        <v>#N/A</v>
      </c>
      <c r="K355" s="11" t="n">
        <f aca="false">IF(H355&gt;Settings!B356, 1, 0)</f>
        <v>0</v>
      </c>
      <c r="L355" s="11" t="n">
        <f aca="false">IF(G355, 1, 0)</f>
        <v>0</v>
      </c>
      <c r="M355" s="6" t="n">
        <f aca="false">IF(E355&gt;0, (I355/(J355/E355)) * (SUM(K355:L355)+1), 0)</f>
        <v>0</v>
      </c>
    </row>
    <row r="356" customFormat="false" ht="15.75" hidden="false" customHeight="false" outlineLevel="0" collapsed="false">
      <c r="A356" s="9"/>
      <c r="C356" s="12"/>
      <c r="D356" s="5"/>
      <c r="G356" s="10" t="b">
        <f aca="false">FALSE()</f>
        <v>0</v>
      </c>
      <c r="I356" s="11" t="e">
        <f aca="false">VLOOKUP(D356, Reference!$B$2:$D538, 2, FALSE())</f>
        <v>#N/A</v>
      </c>
      <c r="J356" s="11" t="e">
        <f aca="false">VLOOKUP(D356, Reference!$B$2:$D538, 3, FALSE())</f>
        <v>#N/A</v>
      </c>
      <c r="K356" s="11" t="n">
        <f aca="false">IF(H356&gt;Settings!B357, 1, 0)</f>
        <v>0</v>
      </c>
      <c r="L356" s="11" t="n">
        <f aca="false">IF(G356, 1, 0)</f>
        <v>0</v>
      </c>
      <c r="M356" s="6" t="n">
        <f aca="false">IF(E356&gt;0, (I356/(J356/E356)) * (SUM(K356:L356)+1), 0)</f>
        <v>0</v>
      </c>
    </row>
    <row r="357" customFormat="false" ht="15.75" hidden="false" customHeight="false" outlineLevel="0" collapsed="false">
      <c r="A357" s="9"/>
      <c r="C357" s="12"/>
      <c r="D357" s="5"/>
      <c r="G357" s="10" t="b">
        <f aca="false">FALSE()</f>
        <v>0</v>
      </c>
      <c r="I357" s="11" t="e">
        <f aca="false">VLOOKUP(D357, Reference!$B$2:$D538, 2, FALSE())</f>
        <v>#N/A</v>
      </c>
      <c r="J357" s="11" t="e">
        <f aca="false">VLOOKUP(D357, Reference!$B$2:$D538, 3, FALSE())</f>
        <v>#N/A</v>
      </c>
      <c r="K357" s="11" t="n">
        <f aca="false">IF(H357&gt;Settings!B358, 1, 0)</f>
        <v>0</v>
      </c>
      <c r="L357" s="11" t="n">
        <f aca="false">IF(G357, 1, 0)</f>
        <v>0</v>
      </c>
      <c r="M357" s="6" t="n">
        <f aca="false">IF(E357&gt;0, (I357/(J357/E357)) * (SUM(K357:L357)+1), 0)</f>
        <v>0</v>
      </c>
    </row>
    <row r="358" customFormat="false" ht="15.75" hidden="false" customHeight="false" outlineLevel="0" collapsed="false">
      <c r="A358" s="9"/>
      <c r="C358" s="12"/>
      <c r="D358" s="5"/>
      <c r="G358" s="10" t="b">
        <f aca="false">FALSE()</f>
        <v>0</v>
      </c>
      <c r="I358" s="11" t="e">
        <f aca="false">VLOOKUP(D358, Reference!$B$2:$D538, 2, FALSE())</f>
        <v>#N/A</v>
      </c>
      <c r="J358" s="11" t="e">
        <f aca="false">VLOOKUP(D358, Reference!$B$2:$D538, 3, FALSE())</f>
        <v>#N/A</v>
      </c>
      <c r="K358" s="11" t="n">
        <f aca="false">IF(H358&gt;Settings!B359, 1, 0)</f>
        <v>0</v>
      </c>
      <c r="L358" s="11" t="n">
        <f aca="false">IF(G358, 1, 0)</f>
        <v>0</v>
      </c>
      <c r="M358" s="6" t="n">
        <f aca="false">IF(E358&gt;0, (I358/(J358/E358)) * (SUM(K358:L358)+1), 0)</f>
        <v>0</v>
      </c>
    </row>
    <row r="359" customFormat="false" ht="15.75" hidden="false" customHeight="false" outlineLevel="0" collapsed="false">
      <c r="A359" s="9"/>
      <c r="C359" s="12"/>
      <c r="D359" s="5"/>
      <c r="G359" s="10" t="b">
        <f aca="false">FALSE()</f>
        <v>0</v>
      </c>
      <c r="I359" s="11" t="e">
        <f aca="false">VLOOKUP(D359, Reference!$B$2:$D538, 2, FALSE())</f>
        <v>#N/A</v>
      </c>
      <c r="J359" s="11" t="e">
        <f aca="false">VLOOKUP(D359, Reference!$B$2:$D538, 3, FALSE())</f>
        <v>#N/A</v>
      </c>
      <c r="K359" s="11" t="n">
        <f aca="false">IF(H359&gt;Settings!B360, 1, 0)</f>
        <v>0</v>
      </c>
      <c r="L359" s="11" t="n">
        <f aca="false">IF(G359, 1, 0)</f>
        <v>0</v>
      </c>
      <c r="M359" s="6" t="n">
        <f aca="false">IF(E359&gt;0, (I359/(J359/E359)) * (SUM(K359:L359)+1), 0)</f>
        <v>0</v>
      </c>
    </row>
    <row r="360" customFormat="false" ht="15.75" hidden="false" customHeight="false" outlineLevel="0" collapsed="false">
      <c r="A360" s="9"/>
      <c r="C360" s="12"/>
      <c r="D360" s="5"/>
      <c r="G360" s="10" t="b">
        <f aca="false">FALSE()</f>
        <v>0</v>
      </c>
      <c r="I360" s="11" t="e">
        <f aca="false">VLOOKUP(D360, Reference!$B$2:$D538, 2, FALSE())</f>
        <v>#N/A</v>
      </c>
      <c r="J360" s="11" t="e">
        <f aca="false">VLOOKUP(D360, Reference!$B$2:$D538, 3, FALSE())</f>
        <v>#N/A</v>
      </c>
      <c r="K360" s="11" t="n">
        <f aca="false">IF(H360&gt;Settings!B361, 1, 0)</f>
        <v>0</v>
      </c>
      <c r="L360" s="11" t="n">
        <f aca="false">IF(G360, 1, 0)</f>
        <v>0</v>
      </c>
      <c r="M360" s="6" t="n">
        <f aca="false">IF(E360&gt;0, (I360/(J360/E360)) * (SUM(K360:L360)+1), 0)</f>
        <v>0</v>
      </c>
    </row>
    <row r="361" customFormat="false" ht="15.75" hidden="false" customHeight="false" outlineLevel="0" collapsed="false">
      <c r="A361" s="9"/>
      <c r="C361" s="12"/>
      <c r="D361" s="5"/>
      <c r="G361" s="10" t="b">
        <f aca="false">FALSE()</f>
        <v>0</v>
      </c>
      <c r="I361" s="11" t="e">
        <f aca="false">VLOOKUP(D361, Reference!$B$2:$D538, 2, FALSE())</f>
        <v>#N/A</v>
      </c>
      <c r="J361" s="11" t="e">
        <f aca="false">VLOOKUP(D361, Reference!$B$2:$D538, 3, FALSE())</f>
        <v>#N/A</v>
      </c>
      <c r="K361" s="11" t="n">
        <f aca="false">IF(H361&gt;Settings!B362, 1, 0)</f>
        <v>0</v>
      </c>
      <c r="L361" s="11" t="n">
        <f aca="false">IF(G361, 1, 0)</f>
        <v>0</v>
      </c>
      <c r="M361" s="6" t="n">
        <f aca="false">IF(E361&gt;0, (I361/(J361/E361)) * (SUM(K361:L361)+1), 0)</f>
        <v>0</v>
      </c>
    </row>
    <row r="362" customFormat="false" ht="15.75" hidden="false" customHeight="false" outlineLevel="0" collapsed="false">
      <c r="A362" s="9"/>
      <c r="C362" s="12"/>
      <c r="D362" s="5"/>
      <c r="G362" s="10" t="b">
        <f aca="false">FALSE()</f>
        <v>0</v>
      </c>
      <c r="I362" s="11" t="e">
        <f aca="false">VLOOKUP(D362, Reference!$B$2:$D538, 2, FALSE())</f>
        <v>#N/A</v>
      </c>
      <c r="J362" s="11" t="e">
        <f aca="false">VLOOKUP(D362, Reference!$B$2:$D538, 3, FALSE())</f>
        <v>#N/A</v>
      </c>
      <c r="K362" s="11" t="n">
        <f aca="false">IF(H362&gt;Settings!B363, 1, 0)</f>
        <v>0</v>
      </c>
      <c r="L362" s="11" t="n">
        <f aca="false">IF(G362, 1, 0)</f>
        <v>0</v>
      </c>
      <c r="M362" s="6" t="n">
        <f aca="false">IF(E362&gt;0, (I362/(J362/E362)) * (SUM(K362:L362)+1), 0)</f>
        <v>0</v>
      </c>
    </row>
    <row r="363" customFormat="false" ht="15.75" hidden="false" customHeight="false" outlineLevel="0" collapsed="false">
      <c r="A363" s="9"/>
      <c r="C363" s="12"/>
      <c r="D363" s="5"/>
      <c r="G363" s="10" t="b">
        <f aca="false">FALSE()</f>
        <v>0</v>
      </c>
      <c r="I363" s="11" t="e">
        <f aca="false">VLOOKUP(D363, Reference!$B$2:$D538, 2, FALSE())</f>
        <v>#N/A</v>
      </c>
      <c r="J363" s="11" t="e">
        <f aca="false">VLOOKUP(D363, Reference!$B$2:$D538, 3, FALSE())</f>
        <v>#N/A</v>
      </c>
      <c r="K363" s="11" t="n">
        <f aca="false">IF(H363&gt;Settings!B364, 1, 0)</f>
        <v>0</v>
      </c>
      <c r="L363" s="11" t="n">
        <f aca="false">IF(G363, 1, 0)</f>
        <v>0</v>
      </c>
      <c r="M363" s="6" t="n">
        <f aca="false">IF(E363&gt;0, (I363/(J363/E363)) * (SUM(K363:L363)+1), 0)</f>
        <v>0</v>
      </c>
    </row>
    <row r="364" customFormat="false" ht="15.75" hidden="false" customHeight="false" outlineLevel="0" collapsed="false">
      <c r="A364" s="9"/>
      <c r="C364" s="12"/>
      <c r="D364" s="5"/>
      <c r="G364" s="10" t="b">
        <f aca="false">FALSE()</f>
        <v>0</v>
      </c>
      <c r="I364" s="11" t="e">
        <f aca="false">VLOOKUP(D364, Reference!$B$2:$D538, 2, FALSE())</f>
        <v>#N/A</v>
      </c>
      <c r="J364" s="11" t="e">
        <f aca="false">VLOOKUP(D364, Reference!$B$2:$D538, 3, FALSE())</f>
        <v>#N/A</v>
      </c>
      <c r="K364" s="11" t="n">
        <f aca="false">IF(H364&gt;Settings!B365, 1, 0)</f>
        <v>0</v>
      </c>
      <c r="L364" s="11" t="n">
        <f aca="false">IF(G364, 1, 0)</f>
        <v>0</v>
      </c>
      <c r="M364" s="6" t="n">
        <f aca="false">IF(E364&gt;0, (I364/(J364/E364)) * (SUM(K364:L364)+1), 0)</f>
        <v>0</v>
      </c>
    </row>
    <row r="365" customFormat="false" ht="15.75" hidden="false" customHeight="false" outlineLevel="0" collapsed="false">
      <c r="A365" s="9"/>
      <c r="C365" s="12"/>
      <c r="D365" s="5"/>
      <c r="G365" s="10" t="b">
        <f aca="false">FALSE()</f>
        <v>0</v>
      </c>
      <c r="I365" s="11" t="e">
        <f aca="false">VLOOKUP(D365, Reference!$B$2:$D538, 2, FALSE())</f>
        <v>#N/A</v>
      </c>
      <c r="J365" s="11" t="e">
        <f aca="false">VLOOKUP(D365, Reference!$B$2:$D538, 3, FALSE())</f>
        <v>#N/A</v>
      </c>
      <c r="K365" s="11" t="n">
        <f aca="false">IF(H365&gt;Settings!B366, 1, 0)</f>
        <v>0</v>
      </c>
      <c r="L365" s="11" t="n">
        <f aca="false">IF(G365, 1, 0)</f>
        <v>0</v>
      </c>
      <c r="M365" s="6" t="n">
        <f aca="false">IF(E365&gt;0, (I365/(J365/E365)) * (SUM(K365:L365)+1), 0)</f>
        <v>0</v>
      </c>
    </row>
    <row r="366" customFormat="false" ht="15.75" hidden="false" customHeight="false" outlineLevel="0" collapsed="false">
      <c r="A366" s="9"/>
      <c r="C366" s="12"/>
      <c r="D366" s="5"/>
      <c r="G366" s="10" t="b">
        <f aca="false">FALSE()</f>
        <v>0</v>
      </c>
      <c r="I366" s="11" t="e">
        <f aca="false">VLOOKUP(D366, Reference!$B$2:$D538, 2, FALSE())</f>
        <v>#N/A</v>
      </c>
      <c r="J366" s="11" t="e">
        <f aca="false">VLOOKUP(D366, Reference!$B$2:$D538, 3, FALSE())</f>
        <v>#N/A</v>
      </c>
      <c r="K366" s="11" t="n">
        <f aca="false">IF(H366&gt;Settings!B367, 1, 0)</f>
        <v>0</v>
      </c>
      <c r="L366" s="11" t="n">
        <f aca="false">IF(G366, 1, 0)</f>
        <v>0</v>
      </c>
      <c r="M366" s="6" t="n">
        <f aca="false">IF(E366&gt;0, (I366/(J366/E366)) * (SUM(K366:L366)+1), 0)</f>
        <v>0</v>
      </c>
    </row>
    <row r="367" customFormat="false" ht="15.75" hidden="false" customHeight="false" outlineLevel="0" collapsed="false">
      <c r="A367" s="9"/>
      <c r="C367" s="12"/>
      <c r="D367" s="5"/>
      <c r="G367" s="10" t="b">
        <f aca="false">FALSE()</f>
        <v>0</v>
      </c>
      <c r="I367" s="11" t="e">
        <f aca="false">VLOOKUP(D367, Reference!$B$2:$D538, 2, FALSE())</f>
        <v>#N/A</v>
      </c>
      <c r="J367" s="11" t="e">
        <f aca="false">VLOOKUP(D367, Reference!$B$2:$D538, 3, FALSE())</f>
        <v>#N/A</v>
      </c>
      <c r="K367" s="11" t="n">
        <f aca="false">IF(H367&gt;Settings!B368, 1, 0)</f>
        <v>0</v>
      </c>
      <c r="L367" s="11" t="n">
        <f aca="false">IF(G367, 1, 0)</f>
        <v>0</v>
      </c>
      <c r="M367" s="6" t="n">
        <f aca="false">IF(E367&gt;0, (I367/(J367/E367)) * (SUM(K367:L367)+1), 0)</f>
        <v>0</v>
      </c>
    </row>
    <row r="368" customFormat="false" ht="15.75" hidden="false" customHeight="false" outlineLevel="0" collapsed="false">
      <c r="A368" s="9"/>
      <c r="C368" s="12"/>
      <c r="D368" s="5"/>
      <c r="G368" s="10" t="b">
        <f aca="false">FALSE()</f>
        <v>0</v>
      </c>
      <c r="I368" s="11" t="e">
        <f aca="false">VLOOKUP(D368, Reference!$B$2:$D538, 2, FALSE())</f>
        <v>#N/A</v>
      </c>
      <c r="J368" s="11" t="e">
        <f aca="false">VLOOKUP(D368, Reference!$B$2:$D538, 3, FALSE())</f>
        <v>#N/A</v>
      </c>
      <c r="K368" s="11" t="n">
        <f aca="false">IF(H368&gt;Settings!B369, 1, 0)</f>
        <v>0</v>
      </c>
      <c r="L368" s="11" t="n">
        <f aca="false">IF(G368, 1, 0)</f>
        <v>0</v>
      </c>
      <c r="M368" s="6" t="n">
        <f aca="false">IF(E368&gt;0, (I368/(J368/E368)) * (SUM(K368:L368)+1), 0)</f>
        <v>0</v>
      </c>
    </row>
    <row r="369" customFormat="false" ht="15.75" hidden="false" customHeight="false" outlineLevel="0" collapsed="false">
      <c r="A369" s="9"/>
      <c r="C369" s="12"/>
      <c r="D369" s="5"/>
      <c r="G369" s="10" t="b">
        <f aca="false">FALSE()</f>
        <v>0</v>
      </c>
      <c r="I369" s="11" t="e">
        <f aca="false">VLOOKUP(D369, Reference!$B$2:$D538, 2, FALSE())</f>
        <v>#N/A</v>
      </c>
      <c r="J369" s="11" t="e">
        <f aca="false">VLOOKUP(D369, Reference!$B$2:$D538, 3, FALSE())</f>
        <v>#N/A</v>
      </c>
      <c r="K369" s="11" t="n">
        <f aca="false">IF(H369&gt;Settings!B370, 1, 0)</f>
        <v>0</v>
      </c>
      <c r="L369" s="11" t="n">
        <f aca="false">IF(G369, 1, 0)</f>
        <v>0</v>
      </c>
      <c r="M369" s="6" t="n">
        <f aca="false">IF(E369&gt;0, (I369/(J369/E369)) * (SUM(K369:L369)+1), 0)</f>
        <v>0</v>
      </c>
    </row>
    <row r="370" customFormat="false" ht="15.75" hidden="false" customHeight="false" outlineLevel="0" collapsed="false">
      <c r="A370" s="9"/>
      <c r="C370" s="12"/>
      <c r="D370" s="5"/>
      <c r="G370" s="10" t="b">
        <f aca="false">FALSE()</f>
        <v>0</v>
      </c>
      <c r="I370" s="11" t="e">
        <f aca="false">VLOOKUP(D370, Reference!$B$2:$D538, 2, FALSE())</f>
        <v>#N/A</v>
      </c>
      <c r="J370" s="11" t="e">
        <f aca="false">VLOOKUP(D370, Reference!$B$2:$D538, 3, FALSE())</f>
        <v>#N/A</v>
      </c>
      <c r="K370" s="11" t="n">
        <f aca="false">IF(H370&gt;Settings!B371, 1, 0)</f>
        <v>0</v>
      </c>
      <c r="L370" s="11" t="n">
        <f aca="false">IF(G370, 1, 0)</f>
        <v>0</v>
      </c>
      <c r="M370" s="6" t="n">
        <f aca="false">IF(E370&gt;0, (I370/(J370/E370)) * (SUM(K370:L370)+1), 0)</f>
        <v>0</v>
      </c>
    </row>
    <row r="371" customFormat="false" ht="15.75" hidden="false" customHeight="false" outlineLevel="0" collapsed="false">
      <c r="A371" s="9"/>
      <c r="C371" s="12"/>
      <c r="D371" s="5"/>
      <c r="G371" s="10" t="b">
        <f aca="false">FALSE()</f>
        <v>0</v>
      </c>
      <c r="I371" s="11" t="e">
        <f aca="false">VLOOKUP(D371, Reference!$B$2:$D538, 2, FALSE())</f>
        <v>#N/A</v>
      </c>
      <c r="J371" s="11" t="e">
        <f aca="false">VLOOKUP(D371, Reference!$B$2:$D538, 3, FALSE())</f>
        <v>#N/A</v>
      </c>
      <c r="K371" s="11" t="n">
        <f aca="false">IF(H371&gt;Settings!B372, 1, 0)</f>
        <v>0</v>
      </c>
      <c r="L371" s="11" t="n">
        <f aca="false">IF(G371, 1, 0)</f>
        <v>0</v>
      </c>
      <c r="M371" s="6" t="n">
        <f aca="false">IF(E371&gt;0, (I371/(J371/E371)) * (SUM(K371:L371)+1), 0)</f>
        <v>0</v>
      </c>
    </row>
    <row r="372" customFormat="false" ht="15.75" hidden="false" customHeight="false" outlineLevel="0" collapsed="false">
      <c r="A372" s="9"/>
      <c r="C372" s="12"/>
      <c r="D372" s="5"/>
      <c r="G372" s="10" t="b">
        <f aca="false">FALSE()</f>
        <v>0</v>
      </c>
      <c r="I372" s="11" t="e">
        <f aca="false">VLOOKUP(D372, Reference!$B$2:$D538, 2, FALSE())</f>
        <v>#N/A</v>
      </c>
      <c r="J372" s="11" t="e">
        <f aca="false">VLOOKUP(D372, Reference!$B$2:$D538, 3, FALSE())</f>
        <v>#N/A</v>
      </c>
      <c r="K372" s="11" t="n">
        <f aca="false">IF(H372&gt;Settings!B373, 1, 0)</f>
        <v>0</v>
      </c>
      <c r="L372" s="11" t="n">
        <f aca="false">IF(G372, 1, 0)</f>
        <v>0</v>
      </c>
      <c r="M372" s="6" t="n">
        <f aca="false">IF(E372&gt;0, (I372/(J372/E372)) * (SUM(K372:L372)+1), 0)</f>
        <v>0</v>
      </c>
    </row>
    <row r="373" customFormat="false" ht="15.75" hidden="false" customHeight="false" outlineLevel="0" collapsed="false">
      <c r="A373" s="9"/>
      <c r="C373" s="12"/>
      <c r="D373" s="5"/>
      <c r="G373" s="10" t="b">
        <f aca="false">FALSE()</f>
        <v>0</v>
      </c>
      <c r="I373" s="11" t="e">
        <f aca="false">VLOOKUP(D373, Reference!$B$2:$D538, 2, FALSE())</f>
        <v>#N/A</v>
      </c>
      <c r="J373" s="11" t="e">
        <f aca="false">VLOOKUP(D373, Reference!$B$2:$D538, 3, FALSE())</f>
        <v>#N/A</v>
      </c>
      <c r="K373" s="11" t="n">
        <f aca="false">IF(H373&gt;Settings!B374, 1, 0)</f>
        <v>0</v>
      </c>
      <c r="L373" s="11" t="n">
        <f aca="false">IF(G373, 1, 0)</f>
        <v>0</v>
      </c>
      <c r="M373" s="6" t="n">
        <f aca="false">IF(E373&gt;0, (I373/(J373/E373)) * (SUM(K373:L373)+1), 0)</f>
        <v>0</v>
      </c>
    </row>
    <row r="374" customFormat="false" ht="15.75" hidden="false" customHeight="false" outlineLevel="0" collapsed="false">
      <c r="A374" s="9"/>
      <c r="C374" s="12"/>
      <c r="D374" s="5"/>
      <c r="G374" s="10" t="b">
        <f aca="false">FALSE()</f>
        <v>0</v>
      </c>
      <c r="I374" s="11" t="e">
        <f aca="false">VLOOKUP(D374, Reference!$B$2:$D538, 2, FALSE())</f>
        <v>#N/A</v>
      </c>
      <c r="J374" s="11" t="e">
        <f aca="false">VLOOKUP(D374, Reference!$B$2:$D538, 3, FALSE())</f>
        <v>#N/A</v>
      </c>
      <c r="K374" s="11" t="n">
        <f aca="false">IF(H374&gt;Settings!B375, 1, 0)</f>
        <v>0</v>
      </c>
      <c r="L374" s="11" t="n">
        <f aca="false">IF(G374, 1, 0)</f>
        <v>0</v>
      </c>
      <c r="M374" s="6" t="n">
        <f aca="false">IF(E374&gt;0, (I374/(J374/E374)) * (SUM(K374:L374)+1), 0)</f>
        <v>0</v>
      </c>
    </row>
    <row r="375" customFormat="false" ht="15.75" hidden="false" customHeight="false" outlineLevel="0" collapsed="false">
      <c r="A375" s="9"/>
      <c r="C375" s="12"/>
      <c r="D375" s="5"/>
      <c r="G375" s="10" t="b">
        <f aca="false">FALSE()</f>
        <v>0</v>
      </c>
      <c r="I375" s="11" t="e">
        <f aca="false">VLOOKUP(D375, Reference!$B$2:$D538, 2, FALSE())</f>
        <v>#N/A</v>
      </c>
      <c r="J375" s="11" t="e">
        <f aca="false">VLOOKUP(D375, Reference!$B$2:$D538, 3, FALSE())</f>
        <v>#N/A</v>
      </c>
      <c r="K375" s="11" t="n">
        <f aca="false">IF(H375&gt;Settings!B376, 1, 0)</f>
        <v>0</v>
      </c>
      <c r="L375" s="11" t="n">
        <f aca="false">IF(G375, 1, 0)</f>
        <v>0</v>
      </c>
      <c r="M375" s="6" t="n">
        <f aca="false">IF(E375&gt;0, (I375/(J375/E375)) * (SUM(K375:L375)+1), 0)</f>
        <v>0</v>
      </c>
    </row>
    <row r="376" customFormat="false" ht="15.75" hidden="false" customHeight="false" outlineLevel="0" collapsed="false">
      <c r="A376" s="9"/>
      <c r="C376" s="12"/>
      <c r="D376" s="5"/>
      <c r="G376" s="10" t="b">
        <f aca="false">FALSE()</f>
        <v>0</v>
      </c>
      <c r="I376" s="11" t="e">
        <f aca="false">VLOOKUP(D376, Reference!$B$2:$D538, 2, FALSE())</f>
        <v>#N/A</v>
      </c>
      <c r="J376" s="11" t="e">
        <f aca="false">VLOOKUP(D376, Reference!$B$2:$D538, 3, FALSE())</f>
        <v>#N/A</v>
      </c>
      <c r="K376" s="11" t="n">
        <f aca="false">IF(H376&gt;Settings!B377, 1, 0)</f>
        <v>0</v>
      </c>
      <c r="L376" s="11" t="n">
        <f aca="false">IF(G376, 1, 0)</f>
        <v>0</v>
      </c>
      <c r="M376" s="6" t="n">
        <f aca="false">IF(E376&gt;0, (I376/(J376/E376)) * (SUM(K376:L376)+1), 0)</f>
        <v>0</v>
      </c>
    </row>
    <row r="377" customFormat="false" ht="15.75" hidden="false" customHeight="false" outlineLevel="0" collapsed="false">
      <c r="A377" s="9"/>
      <c r="C377" s="12"/>
      <c r="D377" s="5"/>
      <c r="G377" s="10" t="b">
        <f aca="false">FALSE()</f>
        <v>0</v>
      </c>
      <c r="I377" s="11" t="e">
        <f aca="false">VLOOKUP(D377, Reference!$B$2:$D538, 2, FALSE())</f>
        <v>#N/A</v>
      </c>
      <c r="J377" s="11" t="e">
        <f aca="false">VLOOKUP(D377, Reference!$B$2:$D538, 3, FALSE())</f>
        <v>#N/A</v>
      </c>
      <c r="K377" s="11" t="n">
        <f aca="false">IF(H377&gt;Settings!B378, 1, 0)</f>
        <v>0</v>
      </c>
      <c r="L377" s="11" t="n">
        <f aca="false">IF(G377, 1, 0)</f>
        <v>0</v>
      </c>
      <c r="M377" s="6" t="n">
        <f aca="false">IF(E377&gt;0, (I377/(J377/E377)) * (SUM(K377:L377)+1), 0)</f>
        <v>0</v>
      </c>
    </row>
    <row r="378" customFormat="false" ht="15.75" hidden="false" customHeight="false" outlineLevel="0" collapsed="false">
      <c r="A378" s="9"/>
      <c r="C378" s="12"/>
      <c r="D378" s="5"/>
      <c r="G378" s="10" t="b">
        <f aca="false">FALSE()</f>
        <v>0</v>
      </c>
      <c r="I378" s="11" t="e">
        <f aca="false">VLOOKUP(D378, Reference!$B$2:$D538, 2, FALSE())</f>
        <v>#N/A</v>
      </c>
      <c r="J378" s="11" t="e">
        <f aca="false">VLOOKUP(D378, Reference!$B$2:$D538, 3, FALSE())</f>
        <v>#N/A</v>
      </c>
      <c r="K378" s="11" t="n">
        <f aca="false">IF(H378&gt;Settings!B379, 1, 0)</f>
        <v>0</v>
      </c>
      <c r="L378" s="11" t="n">
        <f aca="false">IF(G378, 1, 0)</f>
        <v>0</v>
      </c>
      <c r="M378" s="6" t="n">
        <f aca="false">IF(E378&gt;0, (I378/(J378/E378)) * (SUM(K378:L378)+1), 0)</f>
        <v>0</v>
      </c>
    </row>
    <row r="379" customFormat="false" ht="15.75" hidden="false" customHeight="false" outlineLevel="0" collapsed="false">
      <c r="A379" s="9"/>
      <c r="C379" s="12"/>
      <c r="D379" s="5"/>
      <c r="G379" s="10" t="b">
        <f aca="false">FALSE()</f>
        <v>0</v>
      </c>
      <c r="I379" s="11" t="e">
        <f aca="false">VLOOKUP(D379, Reference!$B$2:$D538, 2, FALSE())</f>
        <v>#N/A</v>
      </c>
      <c r="J379" s="11" t="e">
        <f aca="false">VLOOKUP(D379, Reference!$B$2:$D538, 3, FALSE())</f>
        <v>#N/A</v>
      </c>
      <c r="K379" s="11" t="n">
        <f aca="false">IF(H379&gt;Settings!B380, 1, 0)</f>
        <v>0</v>
      </c>
      <c r="L379" s="11" t="n">
        <f aca="false">IF(G379, 1, 0)</f>
        <v>0</v>
      </c>
      <c r="M379" s="6" t="n">
        <f aca="false">IF(E379&gt;0, (I379/(J379/E379)) * (SUM(K379:L379)+1), 0)</f>
        <v>0</v>
      </c>
    </row>
    <row r="380" customFormat="false" ht="15.75" hidden="false" customHeight="false" outlineLevel="0" collapsed="false">
      <c r="A380" s="9"/>
      <c r="C380" s="12"/>
      <c r="D380" s="5"/>
      <c r="G380" s="10" t="b">
        <f aca="false">FALSE()</f>
        <v>0</v>
      </c>
      <c r="I380" s="11" t="e">
        <f aca="false">VLOOKUP(D380, Reference!$B$2:$D538, 2, FALSE())</f>
        <v>#N/A</v>
      </c>
      <c r="J380" s="11" t="e">
        <f aca="false">VLOOKUP(D380, Reference!$B$2:$D538, 3, FALSE())</f>
        <v>#N/A</v>
      </c>
      <c r="K380" s="11" t="n">
        <f aca="false">IF(H380&gt;Settings!B381, 1, 0)</f>
        <v>0</v>
      </c>
      <c r="L380" s="11" t="n">
        <f aca="false">IF(G380, 1, 0)</f>
        <v>0</v>
      </c>
      <c r="M380" s="6" t="n">
        <f aca="false">IF(E380&gt;0, (I380/(J380/E380)) * (SUM(K380:L380)+1), 0)</f>
        <v>0</v>
      </c>
    </row>
    <row r="381" customFormat="false" ht="15.75" hidden="false" customHeight="false" outlineLevel="0" collapsed="false">
      <c r="A381" s="9"/>
      <c r="C381" s="12"/>
      <c r="D381" s="5"/>
      <c r="G381" s="10" t="b">
        <f aca="false">FALSE()</f>
        <v>0</v>
      </c>
      <c r="I381" s="11" t="e">
        <f aca="false">VLOOKUP(D381, Reference!$B$2:$D538, 2, FALSE())</f>
        <v>#N/A</v>
      </c>
      <c r="J381" s="11" t="e">
        <f aca="false">VLOOKUP(D381, Reference!$B$2:$D538, 3, FALSE())</f>
        <v>#N/A</v>
      </c>
      <c r="K381" s="11" t="n">
        <f aca="false">IF(H381&gt;Settings!B382, 1, 0)</f>
        <v>0</v>
      </c>
      <c r="L381" s="11" t="n">
        <f aca="false">IF(G381, 1, 0)</f>
        <v>0</v>
      </c>
      <c r="M381" s="6" t="n">
        <f aca="false">IF(E381&gt;0, (I381/(J381/E381)) * (SUM(K381:L381)+1), 0)</f>
        <v>0</v>
      </c>
    </row>
    <row r="382" customFormat="false" ht="15.75" hidden="false" customHeight="false" outlineLevel="0" collapsed="false">
      <c r="A382" s="9"/>
      <c r="C382" s="12"/>
      <c r="D382" s="5"/>
      <c r="G382" s="10" t="b">
        <f aca="false">FALSE()</f>
        <v>0</v>
      </c>
      <c r="I382" s="11" t="e">
        <f aca="false">VLOOKUP(D382, Reference!$B$2:$D538, 2, FALSE())</f>
        <v>#N/A</v>
      </c>
      <c r="J382" s="11" t="e">
        <f aca="false">VLOOKUP(D382, Reference!$B$2:$D538, 3, FALSE())</f>
        <v>#N/A</v>
      </c>
      <c r="K382" s="11" t="n">
        <f aca="false">IF(H382&gt;Settings!B383, 1, 0)</f>
        <v>0</v>
      </c>
      <c r="L382" s="11" t="n">
        <f aca="false">IF(G382, 1, 0)</f>
        <v>0</v>
      </c>
      <c r="M382" s="6" t="n">
        <f aca="false">IF(E382&gt;0, (I382/(J382/E382)) * (SUM(K382:L382)+1), 0)</f>
        <v>0</v>
      </c>
    </row>
    <row r="383" customFormat="false" ht="15.75" hidden="false" customHeight="false" outlineLevel="0" collapsed="false">
      <c r="A383" s="9"/>
      <c r="C383" s="12"/>
      <c r="D383" s="5"/>
      <c r="G383" s="10" t="b">
        <f aca="false">FALSE()</f>
        <v>0</v>
      </c>
      <c r="I383" s="11" t="e">
        <f aca="false">VLOOKUP(D383, Reference!$B$2:$D538, 2, FALSE())</f>
        <v>#N/A</v>
      </c>
      <c r="J383" s="11" t="e">
        <f aca="false">VLOOKUP(D383, Reference!$B$2:$D538, 3, FALSE())</f>
        <v>#N/A</v>
      </c>
      <c r="K383" s="11" t="n">
        <f aca="false">IF(H383&gt;Settings!B384, 1, 0)</f>
        <v>0</v>
      </c>
      <c r="L383" s="11" t="n">
        <f aca="false">IF(G383, 1, 0)</f>
        <v>0</v>
      </c>
      <c r="M383" s="6" t="n">
        <f aca="false">IF(E383&gt;0, (I383/(J383/E383)) * (SUM(K383:L383)+1), 0)</f>
        <v>0</v>
      </c>
    </row>
    <row r="384" customFormat="false" ht="15.75" hidden="false" customHeight="false" outlineLevel="0" collapsed="false">
      <c r="A384" s="9"/>
      <c r="C384" s="12"/>
      <c r="D384" s="5"/>
      <c r="G384" s="10" t="b">
        <f aca="false">FALSE()</f>
        <v>0</v>
      </c>
      <c r="I384" s="11" t="e">
        <f aca="false">VLOOKUP(D384, Reference!$B$2:$D538, 2, FALSE())</f>
        <v>#N/A</v>
      </c>
      <c r="J384" s="11" t="e">
        <f aca="false">VLOOKUP(D384, Reference!$B$2:$D538, 3, FALSE())</f>
        <v>#N/A</v>
      </c>
      <c r="K384" s="11" t="n">
        <f aca="false">IF(H384&gt;Settings!B385, 1, 0)</f>
        <v>0</v>
      </c>
      <c r="L384" s="11" t="n">
        <f aca="false">IF(G384, 1, 0)</f>
        <v>0</v>
      </c>
      <c r="M384" s="6" t="n">
        <f aca="false">IF(E384&gt;0, (I384/(J384/E384)) * (SUM(K384:L384)+1), 0)</f>
        <v>0</v>
      </c>
    </row>
    <row r="385" customFormat="false" ht="15.75" hidden="false" customHeight="false" outlineLevel="0" collapsed="false">
      <c r="A385" s="9"/>
      <c r="C385" s="12"/>
      <c r="D385" s="5"/>
      <c r="G385" s="10" t="b">
        <f aca="false">FALSE()</f>
        <v>0</v>
      </c>
      <c r="I385" s="11" t="e">
        <f aca="false">VLOOKUP(D385, Reference!$B$2:$D538, 2, FALSE())</f>
        <v>#N/A</v>
      </c>
      <c r="J385" s="11" t="e">
        <f aca="false">VLOOKUP(D385, Reference!$B$2:$D538, 3, FALSE())</f>
        <v>#N/A</v>
      </c>
      <c r="K385" s="11" t="n">
        <f aca="false">IF(H385&gt;Settings!B386, 1, 0)</f>
        <v>0</v>
      </c>
      <c r="L385" s="11" t="n">
        <f aca="false">IF(G385, 1, 0)</f>
        <v>0</v>
      </c>
      <c r="M385" s="6" t="n">
        <f aca="false">IF(E385&gt;0, (I385/(J385/E385)) * (SUM(K385:L385)+1), 0)</f>
        <v>0</v>
      </c>
    </row>
    <row r="386" customFormat="false" ht="15.75" hidden="false" customHeight="false" outlineLevel="0" collapsed="false">
      <c r="A386" s="9"/>
      <c r="C386" s="12"/>
      <c r="D386" s="5"/>
      <c r="G386" s="10" t="b">
        <f aca="false">FALSE()</f>
        <v>0</v>
      </c>
      <c r="I386" s="11" t="e">
        <f aca="false">VLOOKUP(D386, Reference!$B$2:$D538, 2, FALSE())</f>
        <v>#N/A</v>
      </c>
      <c r="J386" s="11" t="e">
        <f aca="false">VLOOKUP(D386, Reference!$B$2:$D538, 3, FALSE())</f>
        <v>#N/A</v>
      </c>
      <c r="K386" s="11" t="n">
        <f aca="false">IF(H386&gt;Settings!B387, 1, 0)</f>
        <v>0</v>
      </c>
      <c r="L386" s="11" t="n">
        <f aca="false">IF(G386, 1, 0)</f>
        <v>0</v>
      </c>
      <c r="M386" s="6" t="n">
        <f aca="false">IF(E386&gt;0, (I386/(J386/E386)) * (SUM(K386:L386)+1), 0)</f>
        <v>0</v>
      </c>
    </row>
    <row r="387" customFormat="false" ht="15.75" hidden="false" customHeight="false" outlineLevel="0" collapsed="false">
      <c r="A387" s="9"/>
      <c r="C387" s="12"/>
      <c r="D387" s="5"/>
      <c r="G387" s="10" t="b">
        <f aca="false">FALSE()</f>
        <v>0</v>
      </c>
      <c r="I387" s="11" t="e">
        <f aca="false">VLOOKUP(D387, Reference!$B$2:$D538, 2, FALSE())</f>
        <v>#N/A</v>
      </c>
      <c r="J387" s="11" t="e">
        <f aca="false">VLOOKUP(D387, Reference!$B$2:$D538, 3, FALSE())</f>
        <v>#N/A</v>
      </c>
      <c r="K387" s="11" t="n">
        <f aca="false">IF(H387&gt;Settings!B388, 1, 0)</f>
        <v>0</v>
      </c>
      <c r="L387" s="11" t="n">
        <f aca="false">IF(G387, 1, 0)</f>
        <v>0</v>
      </c>
      <c r="M387" s="6" t="n">
        <f aca="false">IF(E387&gt;0, (I387/(J387/E387)) * (SUM(K387:L387)+1), 0)</f>
        <v>0</v>
      </c>
    </row>
    <row r="388" customFormat="false" ht="15.75" hidden="false" customHeight="false" outlineLevel="0" collapsed="false">
      <c r="A388" s="9"/>
      <c r="C388" s="12"/>
      <c r="D388" s="5"/>
      <c r="G388" s="10" t="b">
        <f aca="false">FALSE()</f>
        <v>0</v>
      </c>
      <c r="I388" s="11" t="e">
        <f aca="false">VLOOKUP(D388, Reference!$B$2:$D538, 2, FALSE())</f>
        <v>#N/A</v>
      </c>
      <c r="J388" s="11" t="e">
        <f aca="false">VLOOKUP(D388, Reference!$B$2:$D538, 3, FALSE())</f>
        <v>#N/A</v>
      </c>
      <c r="K388" s="11" t="n">
        <f aca="false">IF(H388&gt;Settings!B389, 1, 0)</f>
        <v>0</v>
      </c>
      <c r="L388" s="11" t="n">
        <f aca="false">IF(G388, 1, 0)</f>
        <v>0</v>
      </c>
      <c r="M388" s="6" t="n">
        <f aca="false">IF(E388&gt;0, (I388/(J388/E388)) * (SUM(K388:L388)+1), 0)</f>
        <v>0</v>
      </c>
    </row>
    <row r="389" customFormat="false" ht="15.75" hidden="false" customHeight="false" outlineLevel="0" collapsed="false">
      <c r="A389" s="9"/>
      <c r="C389" s="12"/>
      <c r="D389" s="5"/>
      <c r="G389" s="10" t="b">
        <f aca="false">FALSE()</f>
        <v>0</v>
      </c>
      <c r="I389" s="11" t="e">
        <f aca="false">VLOOKUP(D389, Reference!$B$2:$D538, 2, FALSE())</f>
        <v>#N/A</v>
      </c>
      <c r="J389" s="11" t="e">
        <f aca="false">VLOOKUP(D389, Reference!$B$2:$D538, 3, FALSE())</f>
        <v>#N/A</v>
      </c>
      <c r="K389" s="11" t="n">
        <f aca="false">IF(H389&gt;Settings!B390, 1, 0)</f>
        <v>0</v>
      </c>
      <c r="L389" s="11" t="n">
        <f aca="false">IF(G389, 1, 0)</f>
        <v>0</v>
      </c>
      <c r="M389" s="6" t="n">
        <f aca="false">IF(E389&gt;0, (I389/(J389/E389)) * (SUM(K389:L389)+1), 0)</f>
        <v>0</v>
      </c>
    </row>
    <row r="390" customFormat="false" ht="15.75" hidden="false" customHeight="false" outlineLevel="0" collapsed="false">
      <c r="A390" s="9"/>
      <c r="C390" s="12"/>
      <c r="D390" s="5"/>
      <c r="G390" s="10" t="b">
        <f aca="false">FALSE()</f>
        <v>0</v>
      </c>
      <c r="I390" s="11" t="e">
        <f aca="false">VLOOKUP(D390, Reference!$B$2:$D538, 2, FALSE())</f>
        <v>#N/A</v>
      </c>
      <c r="J390" s="11" t="e">
        <f aca="false">VLOOKUP(D390, Reference!$B$2:$D538, 3, FALSE())</f>
        <v>#N/A</v>
      </c>
      <c r="K390" s="11" t="n">
        <f aca="false">IF(H390&gt;Settings!B391, 1, 0)</f>
        <v>0</v>
      </c>
      <c r="L390" s="11" t="n">
        <f aca="false">IF(G390, 1, 0)</f>
        <v>0</v>
      </c>
      <c r="M390" s="6" t="n">
        <f aca="false">IF(E390&gt;0, (I390/(J390/E390)) * (SUM(K390:L390)+1), 0)</f>
        <v>0</v>
      </c>
    </row>
    <row r="391" customFormat="false" ht="15.75" hidden="false" customHeight="false" outlineLevel="0" collapsed="false">
      <c r="A391" s="9"/>
      <c r="C391" s="12"/>
      <c r="D391" s="5"/>
      <c r="G391" s="10" t="b">
        <f aca="false">FALSE()</f>
        <v>0</v>
      </c>
      <c r="I391" s="11" t="e">
        <f aca="false">VLOOKUP(D391, Reference!$B$2:$D538, 2, FALSE())</f>
        <v>#N/A</v>
      </c>
      <c r="J391" s="11" t="e">
        <f aca="false">VLOOKUP(D391, Reference!$B$2:$D538, 3, FALSE())</f>
        <v>#N/A</v>
      </c>
      <c r="K391" s="11" t="n">
        <f aca="false">IF(H391&gt;Settings!B392, 1, 0)</f>
        <v>0</v>
      </c>
      <c r="L391" s="11" t="n">
        <f aca="false">IF(G391, 1, 0)</f>
        <v>0</v>
      </c>
      <c r="M391" s="6" t="n">
        <f aca="false">IF(E391&gt;0, (I391/(J391/E391)) * (SUM(K391:L391)+1), 0)</f>
        <v>0</v>
      </c>
    </row>
    <row r="392" customFormat="false" ht="15.75" hidden="false" customHeight="false" outlineLevel="0" collapsed="false">
      <c r="A392" s="9"/>
      <c r="C392" s="12"/>
      <c r="D392" s="5"/>
      <c r="G392" s="10" t="b">
        <f aca="false">FALSE()</f>
        <v>0</v>
      </c>
      <c r="I392" s="11" t="e">
        <f aca="false">VLOOKUP(D392, Reference!$B$2:$D538, 2, FALSE())</f>
        <v>#N/A</v>
      </c>
      <c r="J392" s="11" t="e">
        <f aca="false">VLOOKUP(D392, Reference!$B$2:$D538, 3, FALSE())</f>
        <v>#N/A</v>
      </c>
      <c r="K392" s="11" t="n">
        <f aca="false">IF(H392&gt;Settings!B393, 1, 0)</f>
        <v>0</v>
      </c>
      <c r="L392" s="11" t="n">
        <f aca="false">IF(G392, 1, 0)</f>
        <v>0</v>
      </c>
      <c r="M392" s="6" t="n">
        <f aca="false">IF(E392&gt;0, (I392/(J392/E392)) * (SUM(K392:L392)+1), 0)</f>
        <v>0</v>
      </c>
    </row>
    <row r="393" customFormat="false" ht="15.75" hidden="false" customHeight="false" outlineLevel="0" collapsed="false">
      <c r="A393" s="9"/>
      <c r="C393" s="12"/>
      <c r="D393" s="5"/>
      <c r="G393" s="10" t="b">
        <f aca="false">FALSE()</f>
        <v>0</v>
      </c>
      <c r="I393" s="11" t="e">
        <f aca="false">VLOOKUP(D393, Reference!$B$2:$D538, 2, FALSE())</f>
        <v>#N/A</v>
      </c>
      <c r="J393" s="11" t="e">
        <f aca="false">VLOOKUP(D393, Reference!$B$2:$D538, 3, FALSE())</f>
        <v>#N/A</v>
      </c>
      <c r="K393" s="11" t="n">
        <f aca="false">IF(H393&gt;Settings!B394, 1, 0)</f>
        <v>0</v>
      </c>
      <c r="L393" s="11" t="n">
        <f aca="false">IF(G393, 1, 0)</f>
        <v>0</v>
      </c>
      <c r="M393" s="6" t="n">
        <f aca="false">IF(E393&gt;0, (I393/(J393/E393)) * (SUM(K393:L393)+1), 0)</f>
        <v>0</v>
      </c>
    </row>
    <row r="394" customFormat="false" ht="15.75" hidden="false" customHeight="false" outlineLevel="0" collapsed="false">
      <c r="A394" s="9"/>
      <c r="C394" s="12"/>
      <c r="D394" s="5"/>
      <c r="G394" s="10" t="b">
        <f aca="false">FALSE()</f>
        <v>0</v>
      </c>
      <c r="I394" s="11" t="e">
        <f aca="false">VLOOKUP(D394, Reference!$B$2:$D538, 2, FALSE())</f>
        <v>#N/A</v>
      </c>
      <c r="J394" s="11" t="e">
        <f aca="false">VLOOKUP(D394, Reference!$B$2:$D538, 3, FALSE())</f>
        <v>#N/A</v>
      </c>
      <c r="K394" s="11" t="n">
        <f aca="false">IF(H394&gt;Settings!B395, 1, 0)</f>
        <v>0</v>
      </c>
      <c r="L394" s="11" t="n">
        <f aca="false">IF(G394, 1, 0)</f>
        <v>0</v>
      </c>
      <c r="M394" s="6" t="n">
        <f aca="false">IF(E394&gt;0, (I394/(J394/E394)) * (SUM(K394:L394)+1), 0)</f>
        <v>0</v>
      </c>
    </row>
    <row r="395" customFormat="false" ht="15.75" hidden="false" customHeight="false" outlineLevel="0" collapsed="false">
      <c r="A395" s="9"/>
      <c r="C395" s="12"/>
      <c r="D395" s="5"/>
      <c r="G395" s="10" t="b">
        <f aca="false">FALSE()</f>
        <v>0</v>
      </c>
      <c r="I395" s="11" t="e">
        <f aca="false">VLOOKUP(D395, Reference!$B$2:$D538, 2, FALSE())</f>
        <v>#N/A</v>
      </c>
      <c r="J395" s="11" t="e">
        <f aca="false">VLOOKUP(D395, Reference!$B$2:$D538, 3, FALSE())</f>
        <v>#N/A</v>
      </c>
      <c r="K395" s="11" t="n">
        <f aca="false">IF(H395&gt;Settings!B396, 1, 0)</f>
        <v>0</v>
      </c>
      <c r="L395" s="11" t="n">
        <f aca="false">IF(G395, 1, 0)</f>
        <v>0</v>
      </c>
      <c r="M395" s="6" t="n">
        <f aca="false">IF(E395&gt;0, (I395/(J395/E395)) * (SUM(K395:L395)+1), 0)</f>
        <v>0</v>
      </c>
    </row>
    <row r="396" customFormat="false" ht="15.75" hidden="false" customHeight="false" outlineLevel="0" collapsed="false">
      <c r="A396" s="9"/>
      <c r="C396" s="12"/>
      <c r="D396" s="5"/>
      <c r="G396" s="10" t="b">
        <f aca="false">FALSE()</f>
        <v>0</v>
      </c>
      <c r="I396" s="11" t="e">
        <f aca="false">VLOOKUP(D396, Reference!$B$2:$D538, 2, FALSE())</f>
        <v>#N/A</v>
      </c>
      <c r="J396" s="11" t="e">
        <f aca="false">VLOOKUP(D396, Reference!$B$2:$D538, 3, FALSE())</f>
        <v>#N/A</v>
      </c>
      <c r="K396" s="11" t="n">
        <f aca="false">IF(H396&gt;Settings!B397, 1, 0)</f>
        <v>0</v>
      </c>
      <c r="L396" s="11" t="n">
        <f aca="false">IF(G396, 1, 0)</f>
        <v>0</v>
      </c>
      <c r="M396" s="6" t="n">
        <f aca="false">IF(E396&gt;0, (I396/(J396/E396)) * (SUM(K396:L396)+1), 0)</f>
        <v>0</v>
      </c>
    </row>
    <row r="397" customFormat="false" ht="15.75" hidden="false" customHeight="false" outlineLevel="0" collapsed="false">
      <c r="A397" s="9"/>
      <c r="C397" s="12"/>
      <c r="D397" s="5"/>
      <c r="G397" s="10" t="b">
        <f aca="false">FALSE()</f>
        <v>0</v>
      </c>
      <c r="I397" s="11" t="e">
        <f aca="false">VLOOKUP(D397, Reference!$B$2:$D538, 2, FALSE())</f>
        <v>#N/A</v>
      </c>
      <c r="J397" s="11" t="e">
        <f aca="false">VLOOKUP(D397, Reference!$B$2:$D538, 3, FALSE())</f>
        <v>#N/A</v>
      </c>
      <c r="K397" s="11" t="n">
        <f aca="false">IF(H397&gt;Settings!B398, 1, 0)</f>
        <v>0</v>
      </c>
      <c r="L397" s="11" t="n">
        <f aca="false">IF(G397, 1, 0)</f>
        <v>0</v>
      </c>
      <c r="M397" s="6" t="n">
        <f aca="false">IF(E397&gt;0, (I397/(J397/E397)) * (SUM(K397:L397)+1), 0)</f>
        <v>0</v>
      </c>
    </row>
    <row r="398" customFormat="false" ht="15.75" hidden="false" customHeight="false" outlineLevel="0" collapsed="false">
      <c r="A398" s="9"/>
      <c r="C398" s="12"/>
      <c r="D398" s="5"/>
      <c r="G398" s="10" t="b">
        <f aca="false">FALSE()</f>
        <v>0</v>
      </c>
      <c r="I398" s="11" t="e">
        <f aca="false">VLOOKUP(D398, Reference!$B$2:$D538, 2, FALSE())</f>
        <v>#N/A</v>
      </c>
      <c r="J398" s="11" t="e">
        <f aca="false">VLOOKUP(D398, Reference!$B$2:$D538, 3, FALSE())</f>
        <v>#N/A</v>
      </c>
      <c r="K398" s="11" t="n">
        <f aca="false">IF(H398&gt;Settings!B399, 1, 0)</f>
        <v>0</v>
      </c>
      <c r="L398" s="11" t="n">
        <f aca="false">IF(G398, 1, 0)</f>
        <v>0</v>
      </c>
      <c r="M398" s="6" t="n">
        <f aca="false">IF(E398&gt;0, (I398/(J398/E398)) * (SUM(K398:L398)+1), 0)</f>
        <v>0</v>
      </c>
    </row>
    <row r="399" customFormat="false" ht="15.75" hidden="false" customHeight="false" outlineLevel="0" collapsed="false">
      <c r="A399" s="9"/>
      <c r="C399" s="12"/>
      <c r="D399" s="5"/>
      <c r="G399" s="10" t="b">
        <f aca="false">FALSE()</f>
        <v>0</v>
      </c>
      <c r="I399" s="11" t="e">
        <f aca="false">VLOOKUP(D399, Reference!$B$2:$D538, 2, FALSE())</f>
        <v>#N/A</v>
      </c>
      <c r="J399" s="11" t="e">
        <f aca="false">VLOOKUP(D399, Reference!$B$2:$D538, 3, FALSE())</f>
        <v>#N/A</v>
      </c>
      <c r="K399" s="11" t="n">
        <f aca="false">IF(H399&gt;Settings!B400, 1, 0)</f>
        <v>0</v>
      </c>
      <c r="L399" s="11" t="n">
        <f aca="false">IF(G399, 1, 0)</f>
        <v>0</v>
      </c>
      <c r="M399" s="6" t="n">
        <f aca="false">IF(E399&gt;0, (I399/(J399/E399)) * (SUM(K399:L399)+1), 0)</f>
        <v>0</v>
      </c>
    </row>
    <row r="400" customFormat="false" ht="15.75" hidden="false" customHeight="false" outlineLevel="0" collapsed="false">
      <c r="A400" s="9"/>
      <c r="C400" s="12"/>
      <c r="D400" s="5"/>
      <c r="G400" s="10" t="b">
        <f aca="false">FALSE()</f>
        <v>0</v>
      </c>
      <c r="I400" s="11" t="e">
        <f aca="false">VLOOKUP(D400, Reference!$B$2:$D538, 2, FALSE())</f>
        <v>#N/A</v>
      </c>
      <c r="J400" s="11" t="e">
        <f aca="false">VLOOKUP(D400, Reference!$B$2:$D538, 3, FALSE())</f>
        <v>#N/A</v>
      </c>
      <c r="K400" s="11" t="n">
        <f aca="false">IF(H400&gt;Settings!B401, 1, 0)</f>
        <v>0</v>
      </c>
      <c r="L400" s="11" t="n">
        <f aca="false">IF(G400, 1, 0)</f>
        <v>0</v>
      </c>
      <c r="M400" s="6" t="n">
        <f aca="false">IF(E400&gt;0, (I400/(J400/E400)) * (SUM(K400:L400)+1), 0)</f>
        <v>0</v>
      </c>
    </row>
    <row r="401" customFormat="false" ht="15.75" hidden="false" customHeight="false" outlineLevel="0" collapsed="false">
      <c r="A401" s="9"/>
      <c r="C401" s="12"/>
      <c r="D401" s="5"/>
      <c r="G401" s="10" t="b">
        <f aca="false">FALSE()</f>
        <v>0</v>
      </c>
      <c r="I401" s="11" t="e">
        <f aca="false">VLOOKUP(D401, Reference!$B$2:$D538, 2, FALSE())</f>
        <v>#N/A</v>
      </c>
      <c r="J401" s="11" t="e">
        <f aca="false">VLOOKUP(D401, Reference!$B$2:$D538, 3, FALSE())</f>
        <v>#N/A</v>
      </c>
      <c r="K401" s="11" t="n">
        <f aca="false">IF(H401&gt;Settings!B402, 1, 0)</f>
        <v>0</v>
      </c>
      <c r="L401" s="11" t="n">
        <f aca="false">IF(G401, 1, 0)</f>
        <v>0</v>
      </c>
      <c r="M401" s="6" t="n">
        <f aca="false">IF(E401&gt;0, (I401/(J401/E401)) * (SUM(K401:L401)+1), 0)</f>
        <v>0</v>
      </c>
    </row>
    <row r="402" customFormat="false" ht="15.75" hidden="false" customHeight="false" outlineLevel="0" collapsed="false">
      <c r="A402" s="9"/>
      <c r="C402" s="12"/>
      <c r="D402" s="5"/>
      <c r="G402" s="10" t="b">
        <f aca="false">FALSE()</f>
        <v>0</v>
      </c>
      <c r="I402" s="11" t="e">
        <f aca="false">VLOOKUP(D402, Reference!$B$2:$D538, 2, FALSE())</f>
        <v>#N/A</v>
      </c>
      <c r="J402" s="11" t="e">
        <f aca="false">VLOOKUP(D402, Reference!$B$2:$D538, 3, FALSE())</f>
        <v>#N/A</v>
      </c>
      <c r="K402" s="11" t="n">
        <f aca="false">IF(H402&gt;Settings!B403, 1, 0)</f>
        <v>0</v>
      </c>
      <c r="L402" s="11" t="n">
        <f aca="false">IF(G402, 1, 0)</f>
        <v>0</v>
      </c>
      <c r="M402" s="6" t="n">
        <f aca="false">IF(E402&gt;0, (I402/(J402/E402)) * (SUM(K402:L402)+1), 0)</f>
        <v>0</v>
      </c>
    </row>
    <row r="403" customFormat="false" ht="15.75" hidden="false" customHeight="false" outlineLevel="0" collapsed="false">
      <c r="A403" s="9"/>
      <c r="C403" s="12"/>
      <c r="D403" s="5"/>
      <c r="G403" s="10" t="b">
        <f aca="false">FALSE()</f>
        <v>0</v>
      </c>
      <c r="I403" s="11" t="e">
        <f aca="false">VLOOKUP(D403, Reference!$B$2:$D538, 2, FALSE())</f>
        <v>#N/A</v>
      </c>
      <c r="J403" s="11" t="e">
        <f aca="false">VLOOKUP(D403, Reference!$B$2:$D538, 3, FALSE())</f>
        <v>#N/A</v>
      </c>
      <c r="K403" s="11" t="n">
        <f aca="false">IF(H403&gt;Settings!B404, 1, 0)</f>
        <v>0</v>
      </c>
      <c r="L403" s="11" t="n">
        <f aca="false">IF(G403, 1, 0)</f>
        <v>0</v>
      </c>
      <c r="M403" s="6" t="n">
        <f aca="false">IF(E403&gt;0, (I403/(J403/E403)) * (SUM(K403:L403)+1), 0)</f>
        <v>0</v>
      </c>
    </row>
    <row r="404" customFormat="false" ht="15.75" hidden="false" customHeight="false" outlineLevel="0" collapsed="false">
      <c r="A404" s="9"/>
      <c r="C404" s="12"/>
      <c r="D404" s="5"/>
      <c r="G404" s="10" t="b">
        <f aca="false">FALSE()</f>
        <v>0</v>
      </c>
      <c r="I404" s="11" t="e">
        <f aca="false">VLOOKUP(D404, Reference!$B$2:$D538, 2, FALSE())</f>
        <v>#N/A</v>
      </c>
      <c r="J404" s="11" t="e">
        <f aca="false">VLOOKUP(D404, Reference!$B$2:$D538, 3, FALSE())</f>
        <v>#N/A</v>
      </c>
      <c r="K404" s="11" t="n">
        <f aca="false">IF(H404&gt;Settings!B405, 1, 0)</f>
        <v>0</v>
      </c>
      <c r="L404" s="11" t="n">
        <f aca="false">IF(G404, 1, 0)</f>
        <v>0</v>
      </c>
      <c r="M404" s="6" t="n">
        <f aca="false">IF(E404&gt;0, (I404/(J404/E404)) * (SUM(K404:L404)+1), 0)</f>
        <v>0</v>
      </c>
    </row>
    <row r="405" customFormat="false" ht="15.75" hidden="false" customHeight="false" outlineLevel="0" collapsed="false">
      <c r="A405" s="9"/>
      <c r="C405" s="12"/>
      <c r="D405" s="5"/>
      <c r="G405" s="10" t="b">
        <f aca="false">FALSE()</f>
        <v>0</v>
      </c>
      <c r="I405" s="11" t="e">
        <f aca="false">VLOOKUP(D405, Reference!$B$2:$D538, 2, FALSE())</f>
        <v>#N/A</v>
      </c>
      <c r="J405" s="11" t="e">
        <f aca="false">VLOOKUP(D405, Reference!$B$2:$D538, 3, FALSE())</f>
        <v>#N/A</v>
      </c>
      <c r="K405" s="11" t="n">
        <f aca="false">IF(H405&gt;Settings!B406, 1, 0)</f>
        <v>0</v>
      </c>
      <c r="L405" s="11" t="n">
        <f aca="false">IF(G405, 1, 0)</f>
        <v>0</v>
      </c>
      <c r="M405" s="6" t="n">
        <f aca="false">IF(E405&gt;0, (I405/(J405/E405)) * (SUM(K405:L405)+1), 0)</f>
        <v>0</v>
      </c>
    </row>
    <row r="406" customFormat="false" ht="15.75" hidden="false" customHeight="false" outlineLevel="0" collapsed="false">
      <c r="A406" s="9"/>
      <c r="C406" s="12"/>
      <c r="D406" s="5"/>
      <c r="G406" s="10" t="b">
        <f aca="false">FALSE()</f>
        <v>0</v>
      </c>
      <c r="I406" s="11" t="e">
        <f aca="false">VLOOKUP(D406, Reference!$B$2:$D538, 2, FALSE())</f>
        <v>#N/A</v>
      </c>
      <c r="J406" s="11" t="e">
        <f aca="false">VLOOKUP(D406, Reference!$B$2:$D538, 3, FALSE())</f>
        <v>#N/A</v>
      </c>
      <c r="K406" s="11" t="n">
        <f aca="false">IF(H406&gt;Settings!B407, 1, 0)</f>
        <v>0</v>
      </c>
      <c r="L406" s="11" t="n">
        <f aca="false">IF(G406, 1, 0)</f>
        <v>0</v>
      </c>
      <c r="M406" s="6" t="n">
        <f aca="false">IF(E406&gt;0, (I406/(J406/E406)) * (SUM(K406:L406)+1), 0)</f>
        <v>0</v>
      </c>
    </row>
    <row r="407" customFormat="false" ht="15.75" hidden="false" customHeight="false" outlineLevel="0" collapsed="false">
      <c r="A407" s="9"/>
      <c r="C407" s="12"/>
      <c r="D407" s="5"/>
      <c r="G407" s="10" t="b">
        <f aca="false">FALSE()</f>
        <v>0</v>
      </c>
      <c r="I407" s="11" t="e">
        <f aca="false">VLOOKUP(D407, Reference!$B$2:$D538, 2, FALSE())</f>
        <v>#N/A</v>
      </c>
      <c r="J407" s="11" t="e">
        <f aca="false">VLOOKUP(D407, Reference!$B$2:$D538, 3, FALSE())</f>
        <v>#N/A</v>
      </c>
      <c r="K407" s="11" t="n">
        <f aca="false">IF(H407&gt;Settings!B408, 1, 0)</f>
        <v>0</v>
      </c>
      <c r="L407" s="11" t="n">
        <f aca="false">IF(G407, 1, 0)</f>
        <v>0</v>
      </c>
      <c r="M407" s="6" t="n">
        <f aca="false">IF(E407&gt;0, (I407/(J407/E407)) * (SUM(K407:L407)+1), 0)</f>
        <v>0</v>
      </c>
    </row>
    <row r="408" customFormat="false" ht="15.75" hidden="false" customHeight="false" outlineLevel="0" collapsed="false">
      <c r="A408" s="9"/>
      <c r="C408" s="12"/>
      <c r="D408" s="5"/>
      <c r="G408" s="10" t="b">
        <f aca="false">FALSE()</f>
        <v>0</v>
      </c>
      <c r="I408" s="11" t="e">
        <f aca="false">VLOOKUP(D408, Reference!$B$2:$D538, 2, FALSE())</f>
        <v>#N/A</v>
      </c>
      <c r="J408" s="11" t="e">
        <f aca="false">VLOOKUP(D408, Reference!$B$2:$D538, 3, FALSE())</f>
        <v>#N/A</v>
      </c>
      <c r="K408" s="11" t="n">
        <f aca="false">IF(H408&gt;Settings!B409, 1, 0)</f>
        <v>0</v>
      </c>
      <c r="L408" s="11" t="n">
        <f aca="false">IF(G408, 1, 0)</f>
        <v>0</v>
      </c>
      <c r="M408" s="6" t="n">
        <f aca="false">IF(E408&gt;0, (I408/(J408/E408)) * (SUM(K408:L408)+1), 0)</f>
        <v>0</v>
      </c>
    </row>
    <row r="409" customFormat="false" ht="15.75" hidden="false" customHeight="false" outlineLevel="0" collapsed="false">
      <c r="A409" s="9"/>
      <c r="C409" s="12"/>
      <c r="D409" s="5"/>
      <c r="G409" s="10" t="b">
        <f aca="false">FALSE()</f>
        <v>0</v>
      </c>
      <c r="I409" s="11" t="e">
        <f aca="false">VLOOKUP(D409, Reference!$B$2:$D538, 2, FALSE())</f>
        <v>#N/A</v>
      </c>
      <c r="J409" s="11" t="e">
        <f aca="false">VLOOKUP(D409, Reference!$B$2:$D538, 3, FALSE())</f>
        <v>#N/A</v>
      </c>
      <c r="K409" s="11" t="n">
        <f aca="false">IF(H409&gt;Settings!B410, 1, 0)</f>
        <v>0</v>
      </c>
      <c r="L409" s="11" t="n">
        <f aca="false">IF(G409, 1, 0)</f>
        <v>0</v>
      </c>
      <c r="M409" s="6" t="n">
        <f aca="false">IF(E409&gt;0, (I409/(J409/E409)) * (SUM(K409:L409)+1), 0)</f>
        <v>0</v>
      </c>
    </row>
    <row r="410" customFormat="false" ht="15.75" hidden="false" customHeight="false" outlineLevel="0" collapsed="false">
      <c r="A410" s="9"/>
      <c r="C410" s="12"/>
      <c r="D410" s="5"/>
      <c r="G410" s="10" t="b">
        <f aca="false">FALSE()</f>
        <v>0</v>
      </c>
      <c r="I410" s="11" t="e">
        <f aca="false">VLOOKUP(D410, Reference!$B$2:$D538, 2, FALSE())</f>
        <v>#N/A</v>
      </c>
      <c r="J410" s="11" t="e">
        <f aca="false">VLOOKUP(D410, Reference!$B$2:$D538, 3, FALSE())</f>
        <v>#N/A</v>
      </c>
      <c r="K410" s="11" t="n">
        <f aca="false">IF(H410&gt;Settings!B411, 1, 0)</f>
        <v>0</v>
      </c>
      <c r="L410" s="11" t="n">
        <f aca="false">IF(G410, 1, 0)</f>
        <v>0</v>
      </c>
      <c r="M410" s="6" t="n">
        <f aca="false">IF(E410&gt;0, (I410/(J410/E410)) * (SUM(K410:L410)+1), 0)</f>
        <v>0</v>
      </c>
    </row>
    <row r="411" customFormat="false" ht="15.75" hidden="false" customHeight="false" outlineLevel="0" collapsed="false">
      <c r="A411" s="9"/>
      <c r="C411" s="12"/>
      <c r="D411" s="5"/>
      <c r="G411" s="10" t="b">
        <f aca="false">FALSE()</f>
        <v>0</v>
      </c>
      <c r="I411" s="11" t="e">
        <f aca="false">VLOOKUP(D411, Reference!$B$2:$D538, 2, FALSE())</f>
        <v>#N/A</v>
      </c>
      <c r="J411" s="11" t="e">
        <f aca="false">VLOOKUP(D411, Reference!$B$2:$D538, 3, FALSE())</f>
        <v>#N/A</v>
      </c>
      <c r="K411" s="11" t="n">
        <f aca="false">IF(H411&gt;Settings!B412, 1, 0)</f>
        <v>0</v>
      </c>
      <c r="L411" s="11" t="n">
        <f aca="false">IF(G411, 1, 0)</f>
        <v>0</v>
      </c>
      <c r="M411" s="6" t="n">
        <f aca="false">IF(E411&gt;0, (I411/(J411/E411)) * (SUM(K411:L411)+1), 0)</f>
        <v>0</v>
      </c>
    </row>
    <row r="412" customFormat="false" ht="15.75" hidden="false" customHeight="false" outlineLevel="0" collapsed="false">
      <c r="A412" s="9"/>
      <c r="C412" s="12"/>
      <c r="D412" s="5"/>
      <c r="G412" s="10" t="b">
        <f aca="false">FALSE()</f>
        <v>0</v>
      </c>
      <c r="I412" s="11" t="e">
        <f aca="false">VLOOKUP(D412, Reference!$B$2:$D538, 2, FALSE())</f>
        <v>#N/A</v>
      </c>
      <c r="J412" s="11" t="e">
        <f aca="false">VLOOKUP(D412, Reference!$B$2:$D538, 3, FALSE())</f>
        <v>#N/A</v>
      </c>
      <c r="K412" s="11" t="n">
        <f aca="false">IF(H412&gt;Settings!B413, 1, 0)</f>
        <v>0</v>
      </c>
      <c r="L412" s="11" t="n">
        <f aca="false">IF(G412, 1, 0)</f>
        <v>0</v>
      </c>
      <c r="M412" s="6" t="n">
        <f aca="false">IF(E412&gt;0, (I412/(J412/E412)) * (SUM(K412:L412)+1), 0)</f>
        <v>0</v>
      </c>
    </row>
    <row r="413" customFormat="false" ht="15.75" hidden="false" customHeight="false" outlineLevel="0" collapsed="false">
      <c r="A413" s="9"/>
      <c r="C413" s="12"/>
      <c r="D413" s="5"/>
      <c r="G413" s="10" t="b">
        <f aca="false">FALSE()</f>
        <v>0</v>
      </c>
      <c r="I413" s="11" t="e">
        <f aca="false">VLOOKUP(D413, Reference!$B$2:$D538, 2, FALSE())</f>
        <v>#N/A</v>
      </c>
      <c r="J413" s="11" t="e">
        <f aca="false">VLOOKUP(D413, Reference!$B$2:$D538, 3, FALSE())</f>
        <v>#N/A</v>
      </c>
      <c r="K413" s="11" t="n">
        <f aca="false">IF(H413&gt;Settings!B414, 1, 0)</f>
        <v>0</v>
      </c>
      <c r="L413" s="11" t="n">
        <f aca="false">IF(G413, 1, 0)</f>
        <v>0</v>
      </c>
      <c r="M413" s="6" t="n">
        <f aca="false">IF(E413&gt;0, (I413/(J413/E413)) * (SUM(K413:L413)+1), 0)</f>
        <v>0</v>
      </c>
    </row>
    <row r="414" customFormat="false" ht="15.75" hidden="false" customHeight="false" outlineLevel="0" collapsed="false">
      <c r="A414" s="9"/>
      <c r="C414" s="12"/>
      <c r="D414" s="5"/>
      <c r="G414" s="10" t="b">
        <f aca="false">FALSE()</f>
        <v>0</v>
      </c>
      <c r="I414" s="11" t="e">
        <f aca="false">VLOOKUP(D414, Reference!$B$2:$D538, 2, FALSE())</f>
        <v>#N/A</v>
      </c>
      <c r="J414" s="11" t="e">
        <f aca="false">VLOOKUP(D414, Reference!$B$2:$D538, 3, FALSE())</f>
        <v>#N/A</v>
      </c>
      <c r="K414" s="11" t="n">
        <f aca="false">IF(H414&gt;Settings!B415, 1, 0)</f>
        <v>0</v>
      </c>
      <c r="L414" s="11" t="n">
        <f aca="false">IF(G414, 1, 0)</f>
        <v>0</v>
      </c>
      <c r="M414" s="6" t="n">
        <f aca="false">IF(E414&gt;0, (I414/(J414/E414)) * (SUM(K414:L414)+1), 0)</f>
        <v>0</v>
      </c>
    </row>
    <row r="415" customFormat="false" ht="15.75" hidden="false" customHeight="false" outlineLevel="0" collapsed="false">
      <c r="A415" s="9"/>
      <c r="C415" s="12"/>
      <c r="D415" s="5"/>
      <c r="G415" s="10" t="b">
        <f aca="false">FALSE()</f>
        <v>0</v>
      </c>
      <c r="I415" s="11" t="e">
        <f aca="false">VLOOKUP(D415, Reference!$B$2:$D538, 2, FALSE())</f>
        <v>#N/A</v>
      </c>
      <c r="J415" s="11" t="e">
        <f aca="false">VLOOKUP(D415, Reference!$B$2:$D538, 3, FALSE())</f>
        <v>#N/A</v>
      </c>
      <c r="K415" s="11" t="n">
        <f aca="false">IF(H415&gt;Settings!B416, 1, 0)</f>
        <v>0</v>
      </c>
      <c r="L415" s="11" t="n">
        <f aca="false">IF(G415, 1, 0)</f>
        <v>0</v>
      </c>
      <c r="M415" s="6" t="n">
        <f aca="false">IF(E415&gt;0, (I415/(J415/E415)) * (SUM(K415:L415)+1), 0)</f>
        <v>0</v>
      </c>
    </row>
    <row r="416" customFormat="false" ht="15.75" hidden="false" customHeight="false" outlineLevel="0" collapsed="false">
      <c r="A416" s="9"/>
      <c r="C416" s="12"/>
      <c r="D416" s="5"/>
      <c r="G416" s="10" t="b">
        <f aca="false">FALSE()</f>
        <v>0</v>
      </c>
      <c r="I416" s="11" t="e">
        <f aca="false">VLOOKUP(D416, Reference!$B$2:$D538, 2, FALSE())</f>
        <v>#N/A</v>
      </c>
      <c r="J416" s="11" t="e">
        <f aca="false">VLOOKUP(D416, Reference!$B$2:$D538, 3, FALSE())</f>
        <v>#N/A</v>
      </c>
      <c r="K416" s="11" t="n">
        <f aca="false">IF(H416&gt;Settings!B417, 1, 0)</f>
        <v>0</v>
      </c>
      <c r="L416" s="11" t="n">
        <f aca="false">IF(G416, 1, 0)</f>
        <v>0</v>
      </c>
      <c r="M416" s="6" t="n">
        <f aca="false">IF(E416&gt;0, (I416/(J416/E416)) * (SUM(K416:L416)+1), 0)</f>
        <v>0</v>
      </c>
    </row>
    <row r="417" customFormat="false" ht="15.75" hidden="false" customHeight="false" outlineLevel="0" collapsed="false">
      <c r="A417" s="9"/>
      <c r="C417" s="12"/>
      <c r="D417" s="5"/>
      <c r="G417" s="10" t="b">
        <f aca="false">FALSE()</f>
        <v>0</v>
      </c>
      <c r="I417" s="11" t="e">
        <f aca="false">VLOOKUP(D417, Reference!$B$2:$D538, 2, FALSE())</f>
        <v>#N/A</v>
      </c>
      <c r="J417" s="11" t="e">
        <f aca="false">VLOOKUP(D417, Reference!$B$2:$D538, 3, FALSE())</f>
        <v>#N/A</v>
      </c>
      <c r="K417" s="11" t="n">
        <f aca="false">IF(H417&gt;Settings!B418, 1, 0)</f>
        <v>0</v>
      </c>
      <c r="L417" s="11" t="n">
        <f aca="false">IF(G417, 1, 0)</f>
        <v>0</v>
      </c>
      <c r="M417" s="6" t="n">
        <f aca="false">IF(E417&gt;0, (I417/(J417/E417)) * (SUM(K417:L417)+1), 0)</f>
        <v>0</v>
      </c>
    </row>
    <row r="418" customFormat="false" ht="15.75" hidden="false" customHeight="false" outlineLevel="0" collapsed="false">
      <c r="A418" s="9"/>
      <c r="C418" s="12"/>
      <c r="D418" s="5"/>
      <c r="G418" s="10" t="b">
        <f aca="false">FALSE()</f>
        <v>0</v>
      </c>
      <c r="I418" s="11" t="e">
        <f aca="false">VLOOKUP(D418, Reference!$B$2:$D538, 2, FALSE())</f>
        <v>#N/A</v>
      </c>
      <c r="J418" s="11" t="e">
        <f aca="false">VLOOKUP(D418, Reference!$B$2:$D538, 3, FALSE())</f>
        <v>#N/A</v>
      </c>
      <c r="K418" s="11" t="n">
        <f aca="false">IF(H418&gt;Settings!B419, 1, 0)</f>
        <v>0</v>
      </c>
      <c r="L418" s="11" t="n">
        <f aca="false">IF(G418, 1, 0)</f>
        <v>0</v>
      </c>
      <c r="M418" s="6" t="n">
        <f aca="false">IF(E418&gt;0, (I418/(J418/E418)) * (SUM(K418:L418)+1), 0)</f>
        <v>0</v>
      </c>
    </row>
    <row r="419" customFormat="false" ht="15.75" hidden="false" customHeight="false" outlineLevel="0" collapsed="false">
      <c r="A419" s="9"/>
      <c r="C419" s="12"/>
      <c r="D419" s="5"/>
      <c r="G419" s="10" t="b">
        <f aca="false">FALSE()</f>
        <v>0</v>
      </c>
      <c r="I419" s="11" t="e">
        <f aca="false">VLOOKUP(D419, Reference!$B$2:$D538, 2, FALSE())</f>
        <v>#N/A</v>
      </c>
      <c r="J419" s="11" t="e">
        <f aca="false">VLOOKUP(D419, Reference!$B$2:$D538, 3, FALSE())</f>
        <v>#N/A</v>
      </c>
      <c r="K419" s="11" t="n">
        <f aca="false">IF(H419&gt;Settings!B420, 1, 0)</f>
        <v>0</v>
      </c>
      <c r="L419" s="11" t="n">
        <f aca="false">IF(G419, 1, 0)</f>
        <v>0</v>
      </c>
      <c r="M419" s="6" t="n">
        <f aca="false">IF(E419&gt;0, (I419/(J419/E419)) * (SUM(K419:L419)+1), 0)</f>
        <v>0</v>
      </c>
    </row>
    <row r="420" customFormat="false" ht="15.75" hidden="false" customHeight="false" outlineLevel="0" collapsed="false">
      <c r="A420" s="9"/>
      <c r="C420" s="12"/>
      <c r="D420" s="5"/>
      <c r="G420" s="10" t="b">
        <f aca="false">FALSE()</f>
        <v>0</v>
      </c>
      <c r="I420" s="11" t="e">
        <f aca="false">VLOOKUP(D420, Reference!$B$2:$D538, 2, FALSE())</f>
        <v>#N/A</v>
      </c>
      <c r="J420" s="11" t="e">
        <f aca="false">VLOOKUP(D420, Reference!$B$2:$D538, 3, FALSE())</f>
        <v>#N/A</v>
      </c>
      <c r="K420" s="11" t="n">
        <f aca="false">IF(H420&gt;Settings!B421, 1, 0)</f>
        <v>0</v>
      </c>
      <c r="L420" s="11" t="n">
        <f aca="false">IF(G420, 1, 0)</f>
        <v>0</v>
      </c>
      <c r="M420" s="6" t="n">
        <f aca="false">IF(E420&gt;0, (I420/(J420/E420)) * (SUM(K420:L420)+1), 0)</f>
        <v>0</v>
      </c>
    </row>
    <row r="421" customFormat="false" ht="15.75" hidden="false" customHeight="false" outlineLevel="0" collapsed="false">
      <c r="A421" s="9"/>
      <c r="C421" s="12"/>
      <c r="D421" s="5"/>
      <c r="G421" s="10" t="b">
        <f aca="false">FALSE()</f>
        <v>0</v>
      </c>
      <c r="I421" s="11" t="e">
        <f aca="false">VLOOKUP(D421, Reference!$B$2:$D538, 2, FALSE())</f>
        <v>#N/A</v>
      </c>
      <c r="J421" s="11" t="e">
        <f aca="false">VLOOKUP(D421, Reference!$B$2:$D538, 3, FALSE())</f>
        <v>#N/A</v>
      </c>
      <c r="K421" s="11" t="n">
        <f aca="false">IF(H421&gt;Settings!B422, 1, 0)</f>
        <v>0</v>
      </c>
      <c r="L421" s="11" t="n">
        <f aca="false">IF(G421, 1, 0)</f>
        <v>0</v>
      </c>
      <c r="M421" s="6" t="n">
        <f aca="false">IF(E421&gt;0, (I421/(J421/E421)) * (SUM(K421:L421)+1), 0)</f>
        <v>0</v>
      </c>
    </row>
    <row r="422" customFormat="false" ht="15.75" hidden="false" customHeight="false" outlineLevel="0" collapsed="false">
      <c r="A422" s="9"/>
      <c r="C422" s="12"/>
      <c r="D422" s="5"/>
      <c r="G422" s="10" t="b">
        <f aca="false">FALSE()</f>
        <v>0</v>
      </c>
      <c r="I422" s="11" t="e">
        <f aca="false">VLOOKUP(D422, Reference!$B$2:$D538, 2, FALSE())</f>
        <v>#N/A</v>
      </c>
      <c r="J422" s="11" t="e">
        <f aca="false">VLOOKUP(D422, Reference!$B$2:$D538, 3, FALSE())</f>
        <v>#N/A</v>
      </c>
      <c r="K422" s="11" t="n">
        <f aca="false">IF(H422&gt;Settings!B423, 1, 0)</f>
        <v>0</v>
      </c>
      <c r="L422" s="11" t="n">
        <f aca="false">IF(G422, 1, 0)</f>
        <v>0</v>
      </c>
      <c r="M422" s="6" t="n">
        <f aca="false">IF(E422&gt;0, (I422/(J422/E422)) * (SUM(K422:L422)+1), 0)</f>
        <v>0</v>
      </c>
    </row>
    <row r="423" customFormat="false" ht="15.75" hidden="false" customHeight="false" outlineLevel="0" collapsed="false">
      <c r="A423" s="9"/>
      <c r="C423" s="12"/>
      <c r="D423" s="5"/>
      <c r="G423" s="10" t="b">
        <f aca="false">FALSE()</f>
        <v>0</v>
      </c>
      <c r="I423" s="11" t="e">
        <f aca="false">VLOOKUP(D423, Reference!$B$2:$D538, 2, FALSE())</f>
        <v>#N/A</v>
      </c>
      <c r="J423" s="11" t="e">
        <f aca="false">VLOOKUP(D423, Reference!$B$2:$D538, 3, FALSE())</f>
        <v>#N/A</v>
      </c>
      <c r="K423" s="11" t="n">
        <f aca="false">IF(H423&gt;Settings!B424, 1, 0)</f>
        <v>0</v>
      </c>
      <c r="L423" s="11" t="n">
        <f aca="false">IF(G423, 1, 0)</f>
        <v>0</v>
      </c>
      <c r="M423" s="6" t="n">
        <f aca="false">IF(E423&gt;0, (I423/(J423/E423)) * (SUM(K423:L423)+1), 0)</f>
        <v>0</v>
      </c>
    </row>
    <row r="424" customFormat="false" ht="15.75" hidden="false" customHeight="false" outlineLevel="0" collapsed="false">
      <c r="A424" s="9"/>
      <c r="C424" s="12"/>
      <c r="D424" s="5"/>
      <c r="G424" s="10" t="b">
        <f aca="false">FALSE()</f>
        <v>0</v>
      </c>
      <c r="I424" s="11" t="e">
        <f aca="false">VLOOKUP(D424, Reference!$B$2:$D538, 2, FALSE())</f>
        <v>#N/A</v>
      </c>
      <c r="J424" s="11" t="e">
        <f aca="false">VLOOKUP(D424, Reference!$B$2:$D538, 3, FALSE())</f>
        <v>#N/A</v>
      </c>
      <c r="K424" s="11" t="n">
        <f aca="false">IF(H424&gt;Settings!B425, 1, 0)</f>
        <v>0</v>
      </c>
      <c r="L424" s="11" t="n">
        <f aca="false">IF(G424, 1, 0)</f>
        <v>0</v>
      </c>
      <c r="M424" s="6" t="n">
        <f aca="false">IF(E424&gt;0, (I424/(J424/E424)) * (SUM(K424:L424)+1), 0)</f>
        <v>0</v>
      </c>
    </row>
    <row r="425" customFormat="false" ht="15.75" hidden="false" customHeight="false" outlineLevel="0" collapsed="false">
      <c r="A425" s="9"/>
      <c r="C425" s="12"/>
      <c r="D425" s="5"/>
      <c r="G425" s="10" t="b">
        <f aca="false">FALSE()</f>
        <v>0</v>
      </c>
      <c r="I425" s="11" t="e">
        <f aca="false">VLOOKUP(D425, Reference!$B$2:$D538, 2, FALSE())</f>
        <v>#N/A</v>
      </c>
      <c r="J425" s="11" t="e">
        <f aca="false">VLOOKUP(D425, Reference!$B$2:$D538, 3, FALSE())</f>
        <v>#N/A</v>
      </c>
      <c r="K425" s="11" t="n">
        <f aca="false">IF(H425&gt;Settings!B426, 1, 0)</f>
        <v>0</v>
      </c>
      <c r="L425" s="11" t="n">
        <f aca="false">IF(G425, 1, 0)</f>
        <v>0</v>
      </c>
      <c r="M425" s="6" t="n">
        <f aca="false">IF(E425&gt;0, (I425/(J425/E425)) * (SUM(K425:L425)+1), 0)</f>
        <v>0</v>
      </c>
    </row>
    <row r="426" customFormat="false" ht="15.75" hidden="false" customHeight="false" outlineLevel="0" collapsed="false">
      <c r="A426" s="9"/>
      <c r="C426" s="12"/>
      <c r="D426" s="5"/>
      <c r="G426" s="10" t="b">
        <f aca="false">FALSE()</f>
        <v>0</v>
      </c>
      <c r="I426" s="11" t="e">
        <f aca="false">VLOOKUP(D426, Reference!$B$2:$D538, 2, FALSE())</f>
        <v>#N/A</v>
      </c>
      <c r="J426" s="11" t="e">
        <f aca="false">VLOOKUP(D426, Reference!$B$2:$D538, 3, FALSE())</f>
        <v>#N/A</v>
      </c>
      <c r="K426" s="11" t="n">
        <f aca="false">IF(H426&gt;Settings!B427, 1, 0)</f>
        <v>0</v>
      </c>
      <c r="L426" s="11" t="n">
        <f aca="false">IF(G426, 1, 0)</f>
        <v>0</v>
      </c>
      <c r="M426" s="6" t="n">
        <f aca="false">IF(E426&gt;0, (I426/(J426/E426)) * (SUM(K426:L426)+1), 0)</f>
        <v>0</v>
      </c>
    </row>
    <row r="427" customFormat="false" ht="15.75" hidden="false" customHeight="false" outlineLevel="0" collapsed="false">
      <c r="A427" s="9"/>
      <c r="C427" s="12"/>
      <c r="D427" s="5"/>
      <c r="G427" s="10" t="b">
        <f aca="false">FALSE()</f>
        <v>0</v>
      </c>
      <c r="I427" s="11" t="e">
        <f aca="false">VLOOKUP(D427, Reference!$B$2:$D538, 2, FALSE())</f>
        <v>#N/A</v>
      </c>
      <c r="J427" s="11" t="e">
        <f aca="false">VLOOKUP(D427, Reference!$B$2:$D538, 3, FALSE())</f>
        <v>#N/A</v>
      </c>
      <c r="K427" s="11" t="n">
        <f aca="false">IF(H427&gt;Settings!B428, 1, 0)</f>
        <v>0</v>
      </c>
      <c r="L427" s="11" t="n">
        <f aca="false">IF(G427, 1, 0)</f>
        <v>0</v>
      </c>
      <c r="M427" s="6" t="n">
        <f aca="false">IF(E427&gt;0, (I427/(J427/E427)) * (SUM(K427:L427)+1), 0)</f>
        <v>0</v>
      </c>
    </row>
    <row r="428" customFormat="false" ht="15.75" hidden="false" customHeight="false" outlineLevel="0" collapsed="false">
      <c r="A428" s="9"/>
      <c r="C428" s="12"/>
      <c r="D428" s="5"/>
      <c r="G428" s="10" t="b">
        <f aca="false">FALSE()</f>
        <v>0</v>
      </c>
      <c r="I428" s="11" t="e">
        <f aca="false">VLOOKUP(D428, Reference!$B$2:$D538, 2, FALSE())</f>
        <v>#N/A</v>
      </c>
      <c r="J428" s="11" t="e">
        <f aca="false">VLOOKUP(D428, Reference!$B$2:$D538, 3, FALSE())</f>
        <v>#N/A</v>
      </c>
      <c r="K428" s="11" t="n">
        <f aca="false">IF(H428&gt;Settings!B429, 1, 0)</f>
        <v>0</v>
      </c>
      <c r="L428" s="11" t="n">
        <f aca="false">IF(G428, 1, 0)</f>
        <v>0</v>
      </c>
      <c r="M428" s="6" t="n">
        <f aca="false">IF(E428&gt;0, (I428/(J428/E428)) * (SUM(K428:L428)+1), 0)</f>
        <v>0</v>
      </c>
    </row>
    <row r="429" customFormat="false" ht="15.75" hidden="false" customHeight="false" outlineLevel="0" collapsed="false">
      <c r="A429" s="9"/>
      <c r="C429" s="12"/>
      <c r="D429" s="5"/>
      <c r="G429" s="10" t="b">
        <f aca="false">FALSE()</f>
        <v>0</v>
      </c>
      <c r="I429" s="11" t="e">
        <f aca="false">VLOOKUP(D429, Reference!$B$2:$D538, 2, FALSE())</f>
        <v>#N/A</v>
      </c>
      <c r="J429" s="11" t="e">
        <f aca="false">VLOOKUP(D429, Reference!$B$2:$D538, 3, FALSE())</f>
        <v>#N/A</v>
      </c>
      <c r="K429" s="11" t="n">
        <f aca="false">IF(H429&gt;Settings!B430, 1, 0)</f>
        <v>0</v>
      </c>
      <c r="L429" s="11" t="n">
        <f aca="false">IF(G429, 1, 0)</f>
        <v>0</v>
      </c>
      <c r="M429" s="6" t="n">
        <f aca="false">IF(E429&gt;0, (I429/(J429/E429)) * (SUM(K429:L429)+1), 0)</f>
        <v>0</v>
      </c>
    </row>
    <row r="430" customFormat="false" ht="15.75" hidden="false" customHeight="false" outlineLevel="0" collapsed="false">
      <c r="A430" s="9"/>
      <c r="C430" s="12"/>
      <c r="D430" s="5"/>
      <c r="G430" s="10" t="b">
        <f aca="false">FALSE()</f>
        <v>0</v>
      </c>
      <c r="I430" s="11" t="e">
        <f aca="false">VLOOKUP(D430, Reference!$B$2:$D538, 2, FALSE())</f>
        <v>#N/A</v>
      </c>
      <c r="J430" s="11" t="e">
        <f aca="false">VLOOKUP(D430, Reference!$B$2:$D538, 3, FALSE())</f>
        <v>#N/A</v>
      </c>
      <c r="K430" s="11" t="n">
        <f aca="false">IF(H430&gt;Settings!B431, 1, 0)</f>
        <v>0</v>
      </c>
      <c r="L430" s="11" t="n">
        <f aca="false">IF(G430, 1, 0)</f>
        <v>0</v>
      </c>
      <c r="M430" s="6" t="n">
        <f aca="false">IF(E430&gt;0, (I430/(J430/E430)) * (SUM(K430:L430)+1), 0)</f>
        <v>0</v>
      </c>
    </row>
    <row r="431" customFormat="false" ht="15.75" hidden="false" customHeight="false" outlineLevel="0" collapsed="false">
      <c r="A431" s="9"/>
      <c r="C431" s="12"/>
      <c r="D431" s="5"/>
      <c r="G431" s="10" t="b">
        <f aca="false">FALSE()</f>
        <v>0</v>
      </c>
      <c r="I431" s="11" t="e">
        <f aca="false">VLOOKUP(D431, Reference!$B$2:$D538, 2, FALSE())</f>
        <v>#N/A</v>
      </c>
      <c r="J431" s="11" t="e">
        <f aca="false">VLOOKUP(D431, Reference!$B$2:$D538, 3, FALSE())</f>
        <v>#N/A</v>
      </c>
      <c r="K431" s="11" t="n">
        <f aca="false">IF(H431&gt;Settings!B432, 1, 0)</f>
        <v>0</v>
      </c>
      <c r="L431" s="11" t="n">
        <f aca="false">IF(G431, 1, 0)</f>
        <v>0</v>
      </c>
      <c r="M431" s="6" t="n">
        <f aca="false">IF(E431&gt;0, (I431/(J431/E431)) * (SUM(K431:L431)+1), 0)</f>
        <v>0</v>
      </c>
    </row>
    <row r="432" customFormat="false" ht="15.75" hidden="false" customHeight="false" outlineLevel="0" collapsed="false">
      <c r="A432" s="9"/>
      <c r="C432" s="12"/>
      <c r="D432" s="5"/>
      <c r="G432" s="10" t="b">
        <f aca="false">FALSE()</f>
        <v>0</v>
      </c>
      <c r="I432" s="11" t="e">
        <f aca="false">VLOOKUP(D432, Reference!$B$2:$D538, 2, FALSE())</f>
        <v>#N/A</v>
      </c>
      <c r="J432" s="11" t="e">
        <f aca="false">VLOOKUP(D432, Reference!$B$2:$D538, 3, FALSE())</f>
        <v>#N/A</v>
      </c>
      <c r="K432" s="11" t="n">
        <f aca="false">IF(H432&gt;Settings!B433, 1, 0)</f>
        <v>0</v>
      </c>
      <c r="L432" s="11" t="n">
        <f aca="false">IF(G432, 1, 0)</f>
        <v>0</v>
      </c>
      <c r="M432" s="6" t="n">
        <f aca="false">IF(E432&gt;0, (I432/(J432/E432)) * (SUM(K432:L432)+1), 0)</f>
        <v>0</v>
      </c>
    </row>
    <row r="433" customFormat="false" ht="15.75" hidden="false" customHeight="false" outlineLevel="0" collapsed="false">
      <c r="A433" s="9"/>
      <c r="C433" s="12"/>
      <c r="D433" s="5"/>
      <c r="G433" s="10" t="b">
        <f aca="false">FALSE()</f>
        <v>0</v>
      </c>
      <c r="I433" s="11" t="e">
        <f aca="false">VLOOKUP(D433, Reference!$B$2:$D538, 2, FALSE())</f>
        <v>#N/A</v>
      </c>
      <c r="J433" s="11" t="e">
        <f aca="false">VLOOKUP(D433, Reference!$B$2:$D538, 3, FALSE())</f>
        <v>#N/A</v>
      </c>
      <c r="K433" s="11" t="n">
        <f aca="false">IF(H433&gt;Settings!B434, 1, 0)</f>
        <v>0</v>
      </c>
      <c r="L433" s="11" t="n">
        <f aca="false">IF(G433, 1, 0)</f>
        <v>0</v>
      </c>
      <c r="M433" s="6" t="n">
        <f aca="false">IF(E433&gt;0, (I433/(J433/E433)) * (SUM(K433:L433)+1), 0)</f>
        <v>0</v>
      </c>
    </row>
    <row r="434" customFormat="false" ht="15.75" hidden="false" customHeight="false" outlineLevel="0" collapsed="false">
      <c r="A434" s="9"/>
      <c r="C434" s="12"/>
      <c r="D434" s="5"/>
      <c r="G434" s="10" t="b">
        <f aca="false">FALSE()</f>
        <v>0</v>
      </c>
      <c r="I434" s="11" t="e">
        <f aca="false">VLOOKUP(D434, Reference!$B$2:$D538, 2, FALSE())</f>
        <v>#N/A</v>
      </c>
      <c r="J434" s="11" t="e">
        <f aca="false">VLOOKUP(D434, Reference!$B$2:$D538, 3, FALSE())</f>
        <v>#N/A</v>
      </c>
      <c r="K434" s="11" t="n">
        <f aca="false">IF(H434&gt;Settings!B435, 1, 0)</f>
        <v>0</v>
      </c>
      <c r="L434" s="11" t="n">
        <f aca="false">IF(G434, 1, 0)</f>
        <v>0</v>
      </c>
      <c r="M434" s="6" t="n">
        <f aca="false">IF(E434&gt;0, (I434/(J434/E434)) * (SUM(K434:L434)+1), 0)</f>
        <v>0</v>
      </c>
    </row>
    <row r="435" customFormat="false" ht="15.75" hidden="false" customHeight="false" outlineLevel="0" collapsed="false">
      <c r="A435" s="9"/>
      <c r="C435" s="12"/>
      <c r="D435" s="5"/>
      <c r="G435" s="10" t="b">
        <f aca="false">FALSE()</f>
        <v>0</v>
      </c>
      <c r="I435" s="11" t="e">
        <f aca="false">VLOOKUP(D435, Reference!$B$2:$D538, 2, FALSE())</f>
        <v>#N/A</v>
      </c>
      <c r="J435" s="11" t="e">
        <f aca="false">VLOOKUP(D435, Reference!$B$2:$D538, 3, FALSE())</f>
        <v>#N/A</v>
      </c>
      <c r="K435" s="11" t="n">
        <f aca="false">IF(H435&gt;Settings!B436, 1, 0)</f>
        <v>0</v>
      </c>
      <c r="L435" s="11" t="n">
        <f aca="false">IF(G435, 1, 0)</f>
        <v>0</v>
      </c>
      <c r="M435" s="6" t="n">
        <f aca="false">IF(E435&gt;0, (I435/(J435/E435)) * (SUM(K435:L435)+1), 0)</f>
        <v>0</v>
      </c>
    </row>
    <row r="436" customFormat="false" ht="15.75" hidden="false" customHeight="false" outlineLevel="0" collapsed="false">
      <c r="A436" s="9"/>
      <c r="C436" s="12"/>
      <c r="D436" s="5"/>
      <c r="G436" s="10" t="b">
        <f aca="false">FALSE()</f>
        <v>0</v>
      </c>
      <c r="I436" s="11" t="e">
        <f aca="false">VLOOKUP(D436, Reference!$B$2:$D538, 2, FALSE())</f>
        <v>#N/A</v>
      </c>
      <c r="J436" s="11" t="e">
        <f aca="false">VLOOKUP(D436, Reference!$B$2:$D538, 3, FALSE())</f>
        <v>#N/A</v>
      </c>
      <c r="K436" s="11" t="n">
        <f aca="false">IF(H436&gt;Settings!B437, 1, 0)</f>
        <v>0</v>
      </c>
      <c r="L436" s="11" t="n">
        <f aca="false">IF(G436, 1, 0)</f>
        <v>0</v>
      </c>
      <c r="M436" s="6" t="n">
        <f aca="false">IF(E436&gt;0, (I436/(J436/E436)) * (SUM(K436:L436)+1), 0)</f>
        <v>0</v>
      </c>
    </row>
    <row r="437" customFormat="false" ht="15.75" hidden="false" customHeight="false" outlineLevel="0" collapsed="false">
      <c r="A437" s="9"/>
      <c r="C437" s="12"/>
      <c r="D437" s="5"/>
      <c r="G437" s="10" t="b">
        <f aca="false">FALSE()</f>
        <v>0</v>
      </c>
      <c r="I437" s="11" t="e">
        <f aca="false">VLOOKUP(D437, Reference!$B$2:$D538, 2, FALSE())</f>
        <v>#N/A</v>
      </c>
      <c r="J437" s="11" t="e">
        <f aca="false">VLOOKUP(D437, Reference!$B$2:$D538, 3, FALSE())</f>
        <v>#N/A</v>
      </c>
      <c r="K437" s="11" t="n">
        <f aca="false">IF(H437&gt;Settings!B438, 1, 0)</f>
        <v>0</v>
      </c>
      <c r="L437" s="11" t="n">
        <f aca="false">IF(G437, 1, 0)</f>
        <v>0</v>
      </c>
      <c r="M437" s="6" t="n">
        <f aca="false">IF(E437&gt;0, (I437/(J437/E437)) * (SUM(K437:L437)+1), 0)</f>
        <v>0</v>
      </c>
    </row>
    <row r="438" customFormat="false" ht="15.75" hidden="false" customHeight="false" outlineLevel="0" collapsed="false">
      <c r="A438" s="9"/>
      <c r="C438" s="12"/>
      <c r="D438" s="5"/>
      <c r="G438" s="10" t="b">
        <f aca="false">FALSE()</f>
        <v>0</v>
      </c>
      <c r="I438" s="11" t="e">
        <f aca="false">VLOOKUP(D438, Reference!$B$2:$D538, 2, FALSE())</f>
        <v>#N/A</v>
      </c>
      <c r="J438" s="11" t="e">
        <f aca="false">VLOOKUP(D438, Reference!$B$2:$D538, 3, FALSE())</f>
        <v>#N/A</v>
      </c>
      <c r="K438" s="11" t="n">
        <f aca="false">IF(H438&gt;Settings!B439, 1, 0)</f>
        <v>0</v>
      </c>
      <c r="L438" s="11" t="n">
        <f aca="false">IF(G438, 1, 0)</f>
        <v>0</v>
      </c>
      <c r="M438" s="6" t="n">
        <f aca="false">IF(E438&gt;0, (I438/(J438/E438)) * (SUM(K438:L438)+1), 0)</f>
        <v>0</v>
      </c>
    </row>
    <row r="439" customFormat="false" ht="15.75" hidden="false" customHeight="false" outlineLevel="0" collapsed="false">
      <c r="A439" s="9"/>
      <c r="C439" s="12"/>
      <c r="D439" s="5"/>
      <c r="G439" s="10" t="b">
        <f aca="false">FALSE()</f>
        <v>0</v>
      </c>
      <c r="I439" s="11" t="e">
        <f aca="false">VLOOKUP(D439, Reference!$B$2:$D538, 2, FALSE())</f>
        <v>#N/A</v>
      </c>
      <c r="J439" s="11" t="e">
        <f aca="false">VLOOKUP(D439, Reference!$B$2:$D538, 3, FALSE())</f>
        <v>#N/A</v>
      </c>
      <c r="K439" s="11" t="n">
        <f aca="false">IF(H439&gt;Settings!B440, 1, 0)</f>
        <v>0</v>
      </c>
      <c r="L439" s="11" t="n">
        <f aca="false">IF(G439, 1, 0)</f>
        <v>0</v>
      </c>
      <c r="M439" s="6" t="n">
        <f aca="false">IF(E439&gt;0, (I439/(J439/E439)) * (SUM(K439:L439)+1), 0)</f>
        <v>0</v>
      </c>
    </row>
    <row r="440" customFormat="false" ht="15.75" hidden="false" customHeight="false" outlineLevel="0" collapsed="false">
      <c r="A440" s="9"/>
      <c r="C440" s="12"/>
      <c r="D440" s="5"/>
      <c r="G440" s="10" t="b">
        <f aca="false">FALSE()</f>
        <v>0</v>
      </c>
      <c r="I440" s="11" t="e">
        <f aca="false">VLOOKUP(D440, Reference!$B$2:$D538, 2, FALSE())</f>
        <v>#N/A</v>
      </c>
      <c r="J440" s="11" t="e">
        <f aca="false">VLOOKUP(D440, Reference!$B$2:$D538, 3, FALSE())</f>
        <v>#N/A</v>
      </c>
      <c r="K440" s="11" t="n">
        <f aca="false">IF(H440&gt;Settings!B441, 1, 0)</f>
        <v>0</v>
      </c>
      <c r="L440" s="11" t="n">
        <f aca="false">IF(G440, 1, 0)</f>
        <v>0</v>
      </c>
      <c r="M440" s="6" t="n">
        <f aca="false">IF(E440&gt;0, (I440/(J440/E440)) * (SUM(K440:L440)+1), 0)</f>
        <v>0</v>
      </c>
    </row>
    <row r="441" customFormat="false" ht="15.75" hidden="false" customHeight="false" outlineLevel="0" collapsed="false">
      <c r="A441" s="9"/>
      <c r="C441" s="12"/>
      <c r="D441" s="5"/>
      <c r="G441" s="10" t="b">
        <f aca="false">FALSE()</f>
        <v>0</v>
      </c>
      <c r="I441" s="11" t="e">
        <f aca="false">VLOOKUP(D441, Reference!$B$2:$D538, 2, FALSE())</f>
        <v>#N/A</v>
      </c>
      <c r="J441" s="11" t="e">
        <f aca="false">VLOOKUP(D441, Reference!$B$2:$D538, 3, FALSE())</f>
        <v>#N/A</v>
      </c>
      <c r="K441" s="11" t="n">
        <f aca="false">IF(H441&gt;Settings!B442, 1, 0)</f>
        <v>0</v>
      </c>
      <c r="L441" s="11" t="n">
        <f aca="false">IF(G441, 1, 0)</f>
        <v>0</v>
      </c>
      <c r="M441" s="6" t="n">
        <f aca="false">IF(E441&gt;0, (I441/(J441/E441)) * (SUM(K441:L441)+1), 0)</f>
        <v>0</v>
      </c>
    </row>
    <row r="442" customFormat="false" ht="15.75" hidden="false" customHeight="false" outlineLevel="0" collapsed="false">
      <c r="A442" s="9"/>
      <c r="C442" s="12"/>
      <c r="D442" s="5"/>
      <c r="G442" s="10" t="b">
        <f aca="false">FALSE()</f>
        <v>0</v>
      </c>
      <c r="I442" s="11" t="e">
        <f aca="false">VLOOKUP(D442, Reference!$B$2:$D538, 2, FALSE())</f>
        <v>#N/A</v>
      </c>
      <c r="J442" s="11" t="e">
        <f aca="false">VLOOKUP(D442, Reference!$B$2:$D538, 3, FALSE())</f>
        <v>#N/A</v>
      </c>
      <c r="K442" s="11" t="n">
        <f aca="false">IF(H442&gt;Settings!B443, 1, 0)</f>
        <v>0</v>
      </c>
      <c r="L442" s="11" t="n">
        <f aca="false">IF(G442, 1, 0)</f>
        <v>0</v>
      </c>
      <c r="M442" s="6" t="n">
        <f aca="false">IF(E442&gt;0, (I442/(J442/E442)) * (SUM(K442:L442)+1), 0)</f>
        <v>0</v>
      </c>
    </row>
    <row r="443" customFormat="false" ht="15.75" hidden="false" customHeight="false" outlineLevel="0" collapsed="false">
      <c r="A443" s="9"/>
      <c r="C443" s="12"/>
      <c r="D443" s="5"/>
      <c r="G443" s="10" t="b">
        <f aca="false">FALSE()</f>
        <v>0</v>
      </c>
      <c r="I443" s="11" t="e">
        <f aca="false">VLOOKUP(D443, Reference!$B$2:$D538, 2, FALSE())</f>
        <v>#N/A</v>
      </c>
      <c r="J443" s="11" t="e">
        <f aca="false">VLOOKUP(D443, Reference!$B$2:$D538, 3, FALSE())</f>
        <v>#N/A</v>
      </c>
      <c r="K443" s="11" t="n">
        <f aca="false">IF(H443&gt;Settings!B444, 1, 0)</f>
        <v>0</v>
      </c>
      <c r="L443" s="11" t="n">
        <f aca="false">IF(G443, 1, 0)</f>
        <v>0</v>
      </c>
      <c r="M443" s="6" t="n">
        <f aca="false">IF(E443&gt;0, (I443/(J443/E443)) * (SUM(K443:L443)+1), 0)</f>
        <v>0</v>
      </c>
    </row>
    <row r="444" customFormat="false" ht="15.75" hidden="false" customHeight="false" outlineLevel="0" collapsed="false">
      <c r="A444" s="9"/>
      <c r="C444" s="12"/>
      <c r="D444" s="5"/>
      <c r="G444" s="10" t="b">
        <f aca="false">FALSE()</f>
        <v>0</v>
      </c>
      <c r="I444" s="11" t="e">
        <f aca="false">VLOOKUP(D444, Reference!$B$2:$D538, 2, FALSE())</f>
        <v>#N/A</v>
      </c>
      <c r="J444" s="11" t="e">
        <f aca="false">VLOOKUP(D444, Reference!$B$2:$D538, 3, FALSE())</f>
        <v>#N/A</v>
      </c>
      <c r="K444" s="11" t="n">
        <f aca="false">IF(H444&gt;Settings!B445, 1, 0)</f>
        <v>0</v>
      </c>
      <c r="L444" s="11" t="n">
        <f aca="false">IF(G444, 1, 0)</f>
        <v>0</v>
      </c>
      <c r="M444" s="6" t="n">
        <f aca="false">IF(E444&gt;0, (I444/(J444/E444)) * (SUM(K444:L444)+1), 0)</f>
        <v>0</v>
      </c>
    </row>
    <row r="445" customFormat="false" ht="15.75" hidden="false" customHeight="false" outlineLevel="0" collapsed="false">
      <c r="A445" s="9"/>
      <c r="C445" s="12"/>
      <c r="D445" s="5"/>
      <c r="G445" s="10" t="b">
        <f aca="false">FALSE()</f>
        <v>0</v>
      </c>
      <c r="I445" s="11" t="e">
        <f aca="false">VLOOKUP(D445, Reference!$B$2:$D538, 2, FALSE())</f>
        <v>#N/A</v>
      </c>
      <c r="J445" s="11" t="e">
        <f aca="false">VLOOKUP(D445, Reference!$B$2:$D538, 3, FALSE())</f>
        <v>#N/A</v>
      </c>
      <c r="K445" s="11" t="n">
        <f aca="false">IF(H445&gt;Settings!B446, 1, 0)</f>
        <v>0</v>
      </c>
      <c r="L445" s="11" t="n">
        <f aca="false">IF(G445, 1, 0)</f>
        <v>0</v>
      </c>
      <c r="M445" s="6" t="n">
        <f aca="false">IF(E445&gt;0, (I445/(J445/E445)) * (SUM(K445:L445)+1), 0)</f>
        <v>0</v>
      </c>
    </row>
    <row r="446" customFormat="false" ht="15.75" hidden="false" customHeight="false" outlineLevel="0" collapsed="false">
      <c r="A446" s="9"/>
      <c r="C446" s="12"/>
      <c r="D446" s="5"/>
      <c r="G446" s="10" t="b">
        <f aca="false">FALSE()</f>
        <v>0</v>
      </c>
      <c r="I446" s="11" t="e">
        <f aca="false">VLOOKUP(D446, Reference!$B$2:$D538, 2, FALSE())</f>
        <v>#N/A</v>
      </c>
      <c r="J446" s="11" t="e">
        <f aca="false">VLOOKUP(D446, Reference!$B$2:$D538, 3, FALSE())</f>
        <v>#N/A</v>
      </c>
      <c r="K446" s="11" t="n">
        <f aca="false">IF(H446&gt;Settings!B447, 1, 0)</f>
        <v>0</v>
      </c>
      <c r="L446" s="11" t="n">
        <f aca="false">IF(G446, 1, 0)</f>
        <v>0</v>
      </c>
      <c r="M446" s="6" t="n">
        <f aca="false">IF(E446&gt;0, (I446/(J446/E446)) * (SUM(K446:L446)+1), 0)</f>
        <v>0</v>
      </c>
    </row>
    <row r="447" customFormat="false" ht="15.75" hidden="false" customHeight="false" outlineLevel="0" collapsed="false">
      <c r="A447" s="9"/>
      <c r="C447" s="12"/>
      <c r="D447" s="5"/>
      <c r="G447" s="10" t="b">
        <f aca="false">FALSE()</f>
        <v>0</v>
      </c>
      <c r="I447" s="11" t="e">
        <f aca="false">VLOOKUP(D447, Reference!$B$2:$D538, 2, FALSE())</f>
        <v>#N/A</v>
      </c>
      <c r="J447" s="11" t="e">
        <f aca="false">VLOOKUP(D447, Reference!$B$2:$D538, 3, FALSE())</f>
        <v>#N/A</v>
      </c>
      <c r="K447" s="11" t="n">
        <f aca="false">IF(H447&gt;Settings!B448, 1, 0)</f>
        <v>0</v>
      </c>
      <c r="L447" s="11" t="n">
        <f aca="false">IF(G447, 1, 0)</f>
        <v>0</v>
      </c>
      <c r="M447" s="6" t="n">
        <f aca="false">IF(E447&gt;0, (I447/(J447/E447)) * (SUM(K447:L447)+1), 0)</f>
        <v>0</v>
      </c>
    </row>
    <row r="448" customFormat="false" ht="15.75" hidden="false" customHeight="false" outlineLevel="0" collapsed="false">
      <c r="A448" s="9"/>
      <c r="C448" s="12"/>
      <c r="D448" s="5"/>
      <c r="G448" s="10" t="b">
        <f aca="false">FALSE()</f>
        <v>0</v>
      </c>
      <c r="I448" s="11" t="e">
        <f aca="false">VLOOKUP(D448, Reference!$B$2:$D538, 2, FALSE())</f>
        <v>#N/A</v>
      </c>
      <c r="J448" s="11" t="e">
        <f aca="false">VLOOKUP(D448, Reference!$B$2:$D538, 3, FALSE())</f>
        <v>#N/A</v>
      </c>
      <c r="K448" s="11" t="n">
        <f aca="false">IF(H448&gt;Settings!B449, 1, 0)</f>
        <v>0</v>
      </c>
      <c r="L448" s="11" t="n">
        <f aca="false">IF(G448, 1, 0)</f>
        <v>0</v>
      </c>
      <c r="M448" s="6" t="n">
        <f aca="false">IF(E448&gt;0, (I448/(J448/E448)) * (SUM(K448:L448)+1), 0)</f>
        <v>0</v>
      </c>
    </row>
    <row r="449" customFormat="false" ht="15.75" hidden="false" customHeight="false" outlineLevel="0" collapsed="false">
      <c r="A449" s="9"/>
      <c r="C449" s="12"/>
      <c r="D449" s="5"/>
      <c r="G449" s="10" t="b">
        <f aca="false">FALSE()</f>
        <v>0</v>
      </c>
      <c r="I449" s="11" t="e">
        <f aca="false">VLOOKUP(D449, Reference!$B$2:$D538, 2, FALSE())</f>
        <v>#N/A</v>
      </c>
      <c r="J449" s="11" t="e">
        <f aca="false">VLOOKUP(D449, Reference!$B$2:$D538, 3, FALSE())</f>
        <v>#N/A</v>
      </c>
      <c r="K449" s="11" t="n">
        <f aca="false">IF(H449&gt;Settings!B450, 1, 0)</f>
        <v>0</v>
      </c>
      <c r="L449" s="11" t="n">
        <f aca="false">IF(G449, 1, 0)</f>
        <v>0</v>
      </c>
      <c r="M449" s="6" t="n">
        <f aca="false">IF(E449&gt;0, (I449/(J449/E449)) * (SUM(K449:L449)+1), 0)</f>
        <v>0</v>
      </c>
    </row>
    <row r="450" customFormat="false" ht="15.75" hidden="false" customHeight="false" outlineLevel="0" collapsed="false">
      <c r="A450" s="9"/>
      <c r="C450" s="12"/>
      <c r="D450" s="5"/>
      <c r="G450" s="10" t="b">
        <f aca="false">FALSE()</f>
        <v>0</v>
      </c>
      <c r="I450" s="11" t="e">
        <f aca="false">VLOOKUP(D450, Reference!$B$2:$D538, 2, FALSE())</f>
        <v>#N/A</v>
      </c>
      <c r="J450" s="11" t="e">
        <f aca="false">VLOOKUP(D450, Reference!$B$2:$D538, 3, FALSE())</f>
        <v>#N/A</v>
      </c>
      <c r="K450" s="11" t="n">
        <f aca="false">IF(H450&gt;Settings!B451, 1, 0)</f>
        <v>0</v>
      </c>
      <c r="L450" s="11" t="n">
        <f aca="false">IF(G450, 1, 0)</f>
        <v>0</v>
      </c>
      <c r="M450" s="6" t="n">
        <f aca="false">IF(E450&gt;0, (I450/(J450/E450)) * (SUM(K450:L450)+1), 0)</f>
        <v>0</v>
      </c>
    </row>
    <row r="451" customFormat="false" ht="15.75" hidden="false" customHeight="false" outlineLevel="0" collapsed="false">
      <c r="A451" s="9"/>
      <c r="C451" s="12"/>
      <c r="D451" s="5"/>
      <c r="G451" s="10" t="b">
        <f aca="false">FALSE()</f>
        <v>0</v>
      </c>
      <c r="I451" s="11" t="e">
        <f aca="false">VLOOKUP(D451, Reference!$B$2:$D538, 2, FALSE())</f>
        <v>#N/A</v>
      </c>
      <c r="J451" s="11" t="e">
        <f aca="false">VLOOKUP(D451, Reference!$B$2:$D538, 3, FALSE())</f>
        <v>#N/A</v>
      </c>
      <c r="K451" s="11" t="n">
        <f aca="false">IF(H451&gt;Settings!B452, 1, 0)</f>
        <v>0</v>
      </c>
      <c r="L451" s="11" t="n">
        <f aca="false">IF(G451, 1, 0)</f>
        <v>0</v>
      </c>
      <c r="M451" s="6" t="n">
        <f aca="false">IF(E451&gt;0, (I451/(J451/E451)) * (SUM(K451:L451)+1), 0)</f>
        <v>0</v>
      </c>
    </row>
    <row r="452" customFormat="false" ht="15.75" hidden="false" customHeight="false" outlineLevel="0" collapsed="false">
      <c r="A452" s="9"/>
      <c r="C452" s="12"/>
      <c r="D452" s="5"/>
      <c r="G452" s="10" t="b">
        <f aca="false">FALSE()</f>
        <v>0</v>
      </c>
      <c r="I452" s="11" t="e">
        <f aca="false">VLOOKUP(D452, Reference!$B$2:$D538, 2, FALSE())</f>
        <v>#N/A</v>
      </c>
      <c r="J452" s="11" t="e">
        <f aca="false">VLOOKUP(D452, Reference!$B$2:$D538, 3, FALSE())</f>
        <v>#N/A</v>
      </c>
      <c r="K452" s="11" t="n">
        <f aca="false">IF(H452&gt;Settings!B453, 1, 0)</f>
        <v>0</v>
      </c>
      <c r="L452" s="11" t="n">
        <f aca="false">IF(G452, 1, 0)</f>
        <v>0</v>
      </c>
      <c r="M452" s="6" t="n">
        <f aca="false">IF(E452&gt;0, (I452/(J452/E452)) * (SUM(K452:L452)+1), 0)</f>
        <v>0</v>
      </c>
    </row>
    <row r="453" customFormat="false" ht="15.75" hidden="false" customHeight="false" outlineLevel="0" collapsed="false">
      <c r="A453" s="9"/>
      <c r="C453" s="12"/>
      <c r="D453" s="5"/>
      <c r="G453" s="10" t="b">
        <f aca="false">FALSE()</f>
        <v>0</v>
      </c>
      <c r="I453" s="11" t="e">
        <f aca="false">VLOOKUP(D453, Reference!$B$2:$D538, 2, FALSE())</f>
        <v>#N/A</v>
      </c>
      <c r="J453" s="11" t="e">
        <f aca="false">VLOOKUP(D453, Reference!$B$2:$D538, 3, FALSE())</f>
        <v>#N/A</v>
      </c>
      <c r="K453" s="11" t="n">
        <f aca="false">IF(H453&gt;Settings!B454, 1, 0)</f>
        <v>0</v>
      </c>
      <c r="L453" s="11" t="n">
        <f aca="false">IF(G453, 1, 0)</f>
        <v>0</v>
      </c>
      <c r="M453" s="6" t="n">
        <f aca="false">IF(E453&gt;0, (I453/(J453/E453)) * (SUM(K453:L453)+1), 0)</f>
        <v>0</v>
      </c>
    </row>
    <row r="454" customFormat="false" ht="15.75" hidden="false" customHeight="false" outlineLevel="0" collapsed="false">
      <c r="A454" s="9"/>
      <c r="C454" s="12"/>
      <c r="D454" s="5"/>
      <c r="G454" s="10" t="b">
        <f aca="false">FALSE()</f>
        <v>0</v>
      </c>
      <c r="I454" s="11" t="e">
        <f aca="false">VLOOKUP(D454, Reference!$B$2:$D538, 2, FALSE())</f>
        <v>#N/A</v>
      </c>
      <c r="J454" s="11" t="e">
        <f aca="false">VLOOKUP(D454, Reference!$B$2:$D538, 3, FALSE())</f>
        <v>#N/A</v>
      </c>
      <c r="K454" s="11" t="n">
        <f aca="false">IF(H454&gt;Settings!B455, 1, 0)</f>
        <v>0</v>
      </c>
      <c r="L454" s="11" t="n">
        <f aca="false">IF(G454, 1, 0)</f>
        <v>0</v>
      </c>
      <c r="M454" s="6" t="n">
        <f aca="false">IF(E454&gt;0, (I454/(J454/E454)) * (SUM(K454:L454)+1), 0)</f>
        <v>0</v>
      </c>
    </row>
    <row r="455" customFormat="false" ht="15.75" hidden="false" customHeight="false" outlineLevel="0" collapsed="false">
      <c r="A455" s="9"/>
      <c r="C455" s="12"/>
      <c r="D455" s="5"/>
      <c r="G455" s="10" t="b">
        <f aca="false">FALSE()</f>
        <v>0</v>
      </c>
      <c r="I455" s="11" t="e">
        <f aca="false">VLOOKUP(D455, Reference!$B$2:$D538, 2, FALSE())</f>
        <v>#N/A</v>
      </c>
      <c r="J455" s="11" t="e">
        <f aca="false">VLOOKUP(D455, Reference!$B$2:$D538, 3, FALSE())</f>
        <v>#N/A</v>
      </c>
      <c r="K455" s="11" t="n">
        <f aca="false">IF(H455&gt;Settings!B456, 1, 0)</f>
        <v>0</v>
      </c>
      <c r="L455" s="11" t="n">
        <f aca="false">IF(G455, 1, 0)</f>
        <v>0</v>
      </c>
      <c r="M455" s="6" t="n">
        <f aca="false">IF(E455&gt;0, (I455/(J455/E455)) * (SUM(K455:L455)+1), 0)</f>
        <v>0</v>
      </c>
    </row>
    <row r="456" customFormat="false" ht="15.75" hidden="false" customHeight="false" outlineLevel="0" collapsed="false">
      <c r="A456" s="9"/>
      <c r="C456" s="12"/>
      <c r="D456" s="5"/>
      <c r="G456" s="10" t="b">
        <f aca="false">FALSE()</f>
        <v>0</v>
      </c>
      <c r="I456" s="11" t="e">
        <f aca="false">VLOOKUP(D456, Reference!$B$2:$D538, 2, FALSE())</f>
        <v>#N/A</v>
      </c>
      <c r="J456" s="11" t="e">
        <f aca="false">VLOOKUP(D456, Reference!$B$2:$D538, 3, FALSE())</f>
        <v>#N/A</v>
      </c>
      <c r="K456" s="11" t="n">
        <f aca="false">IF(H456&gt;Settings!B457, 1, 0)</f>
        <v>0</v>
      </c>
      <c r="L456" s="11" t="n">
        <f aca="false">IF(G456, 1, 0)</f>
        <v>0</v>
      </c>
      <c r="M456" s="6" t="n">
        <f aca="false">IF(E456&gt;0, (I456/(J456/E456)) * (SUM(K456:L456)+1), 0)</f>
        <v>0</v>
      </c>
    </row>
    <row r="457" customFormat="false" ht="15.75" hidden="false" customHeight="false" outlineLevel="0" collapsed="false">
      <c r="A457" s="9"/>
      <c r="C457" s="12"/>
      <c r="D457" s="5"/>
      <c r="G457" s="10" t="b">
        <f aca="false">FALSE()</f>
        <v>0</v>
      </c>
      <c r="I457" s="11" t="e">
        <f aca="false">VLOOKUP(D457, Reference!$B$2:$D538, 2, FALSE())</f>
        <v>#N/A</v>
      </c>
      <c r="J457" s="11" t="e">
        <f aca="false">VLOOKUP(D457, Reference!$B$2:$D538, 3, FALSE())</f>
        <v>#N/A</v>
      </c>
      <c r="K457" s="11" t="n">
        <f aca="false">IF(H457&gt;Settings!B458, 1, 0)</f>
        <v>0</v>
      </c>
      <c r="L457" s="11" t="n">
        <f aca="false">IF(G457, 1, 0)</f>
        <v>0</v>
      </c>
      <c r="M457" s="6" t="n">
        <f aca="false">IF(E457&gt;0, (I457/(J457/E457)) * (SUM(K457:L457)+1), 0)</f>
        <v>0</v>
      </c>
    </row>
    <row r="458" customFormat="false" ht="15.75" hidden="false" customHeight="false" outlineLevel="0" collapsed="false">
      <c r="A458" s="9"/>
      <c r="C458" s="12"/>
      <c r="D458" s="5"/>
      <c r="G458" s="10" t="b">
        <f aca="false">FALSE()</f>
        <v>0</v>
      </c>
      <c r="I458" s="11" t="e">
        <f aca="false">VLOOKUP(D458, Reference!$B$2:$D538, 2, FALSE())</f>
        <v>#N/A</v>
      </c>
      <c r="J458" s="11" t="e">
        <f aca="false">VLOOKUP(D458, Reference!$B$2:$D538, 3, FALSE())</f>
        <v>#N/A</v>
      </c>
      <c r="K458" s="11" t="n">
        <f aca="false">IF(H458&gt;Settings!B459, 1, 0)</f>
        <v>0</v>
      </c>
      <c r="L458" s="11" t="n">
        <f aca="false">IF(G458, 1, 0)</f>
        <v>0</v>
      </c>
      <c r="M458" s="6" t="n">
        <f aca="false">IF(E458&gt;0, (I458/(J458/E458)) * (SUM(K458:L458)+1), 0)</f>
        <v>0</v>
      </c>
    </row>
    <row r="459" customFormat="false" ht="15.75" hidden="false" customHeight="false" outlineLevel="0" collapsed="false">
      <c r="A459" s="9"/>
      <c r="C459" s="12"/>
      <c r="D459" s="5"/>
      <c r="G459" s="10" t="b">
        <f aca="false">FALSE()</f>
        <v>0</v>
      </c>
      <c r="I459" s="11" t="e">
        <f aca="false">VLOOKUP(D459, Reference!$B$2:$D538, 2, FALSE())</f>
        <v>#N/A</v>
      </c>
      <c r="J459" s="11" t="e">
        <f aca="false">VLOOKUP(D459, Reference!$B$2:$D538, 3, FALSE())</f>
        <v>#N/A</v>
      </c>
      <c r="K459" s="11" t="n">
        <f aca="false">IF(H459&gt;Settings!B460, 1, 0)</f>
        <v>0</v>
      </c>
      <c r="L459" s="11" t="n">
        <f aca="false">IF(G459, 1, 0)</f>
        <v>0</v>
      </c>
      <c r="M459" s="6" t="n">
        <f aca="false">IF(E459&gt;0, (I459/(J459/E459)) * (SUM(K459:L459)+1), 0)</f>
        <v>0</v>
      </c>
    </row>
    <row r="460" customFormat="false" ht="15.75" hidden="false" customHeight="false" outlineLevel="0" collapsed="false">
      <c r="A460" s="9"/>
      <c r="C460" s="12"/>
      <c r="D460" s="5"/>
      <c r="G460" s="10" t="b">
        <f aca="false">FALSE()</f>
        <v>0</v>
      </c>
      <c r="I460" s="11" t="e">
        <f aca="false">VLOOKUP(D460, Reference!$B$2:$D538, 2, FALSE())</f>
        <v>#N/A</v>
      </c>
      <c r="J460" s="11" t="e">
        <f aca="false">VLOOKUP(D460, Reference!$B$2:$D538, 3, FALSE())</f>
        <v>#N/A</v>
      </c>
      <c r="K460" s="11" t="n">
        <f aca="false">IF(H460&gt;Settings!B461, 1, 0)</f>
        <v>0</v>
      </c>
      <c r="L460" s="11" t="n">
        <f aca="false">IF(G460, 1, 0)</f>
        <v>0</v>
      </c>
      <c r="M460" s="6" t="n">
        <f aca="false">IF(E460&gt;0, (I460/(J460/E460)) * (SUM(K460:L460)+1), 0)</f>
        <v>0</v>
      </c>
    </row>
    <row r="461" customFormat="false" ht="15.75" hidden="false" customHeight="false" outlineLevel="0" collapsed="false">
      <c r="A461" s="9"/>
      <c r="C461" s="12"/>
      <c r="D461" s="5"/>
      <c r="G461" s="10" t="b">
        <f aca="false">FALSE()</f>
        <v>0</v>
      </c>
      <c r="I461" s="11" t="e">
        <f aca="false">VLOOKUP(D461, Reference!$B$2:$D538, 2, FALSE())</f>
        <v>#N/A</v>
      </c>
      <c r="J461" s="11" t="e">
        <f aca="false">VLOOKUP(D461, Reference!$B$2:$D538, 3, FALSE())</f>
        <v>#N/A</v>
      </c>
      <c r="K461" s="11" t="n">
        <f aca="false">IF(H461&gt;Settings!B462, 1, 0)</f>
        <v>0</v>
      </c>
      <c r="L461" s="11" t="n">
        <f aca="false">IF(G461, 1, 0)</f>
        <v>0</v>
      </c>
      <c r="M461" s="6" t="n">
        <f aca="false">IF(E461&gt;0, (I461/(J461/E461)) * (SUM(K461:L461)+1), 0)</f>
        <v>0</v>
      </c>
    </row>
    <row r="462" customFormat="false" ht="15.75" hidden="false" customHeight="false" outlineLevel="0" collapsed="false">
      <c r="A462" s="9"/>
      <c r="C462" s="12"/>
      <c r="D462" s="5"/>
      <c r="G462" s="10" t="b">
        <f aca="false">FALSE()</f>
        <v>0</v>
      </c>
      <c r="I462" s="11" t="e">
        <f aca="false">VLOOKUP(D462, Reference!$B$2:$D538, 2, FALSE())</f>
        <v>#N/A</v>
      </c>
      <c r="J462" s="11" t="e">
        <f aca="false">VLOOKUP(D462, Reference!$B$2:$D538, 3, FALSE())</f>
        <v>#N/A</v>
      </c>
      <c r="K462" s="11" t="n">
        <f aca="false">IF(H462&gt;Settings!B463, 1, 0)</f>
        <v>0</v>
      </c>
      <c r="L462" s="11" t="n">
        <f aca="false">IF(G462, 1, 0)</f>
        <v>0</v>
      </c>
      <c r="M462" s="6" t="n">
        <f aca="false">IF(E462&gt;0, (I462/(J462/E462)) * (SUM(K462:L462)+1), 0)</f>
        <v>0</v>
      </c>
    </row>
    <row r="463" customFormat="false" ht="15.75" hidden="false" customHeight="false" outlineLevel="0" collapsed="false">
      <c r="A463" s="9"/>
      <c r="C463" s="12"/>
      <c r="D463" s="5"/>
      <c r="G463" s="10" t="b">
        <f aca="false">FALSE()</f>
        <v>0</v>
      </c>
      <c r="I463" s="11" t="e">
        <f aca="false">VLOOKUP(D463, Reference!$B$2:$D538, 2, FALSE())</f>
        <v>#N/A</v>
      </c>
      <c r="J463" s="11" t="e">
        <f aca="false">VLOOKUP(D463, Reference!$B$2:$D538, 3, FALSE())</f>
        <v>#N/A</v>
      </c>
      <c r="K463" s="11" t="n">
        <f aca="false">IF(H463&gt;Settings!B464, 1, 0)</f>
        <v>0</v>
      </c>
      <c r="L463" s="11" t="n">
        <f aca="false">IF(G463, 1, 0)</f>
        <v>0</v>
      </c>
      <c r="M463" s="6" t="n">
        <f aca="false">IF(E463&gt;0, (I463/(J463/E463)) * (SUM(K463:L463)+1), 0)</f>
        <v>0</v>
      </c>
    </row>
    <row r="464" customFormat="false" ht="15.75" hidden="false" customHeight="false" outlineLevel="0" collapsed="false">
      <c r="A464" s="9"/>
      <c r="C464" s="12"/>
      <c r="D464" s="5"/>
      <c r="G464" s="10" t="b">
        <f aca="false">FALSE()</f>
        <v>0</v>
      </c>
      <c r="I464" s="11" t="e">
        <f aca="false">VLOOKUP(D464, Reference!$B$2:$D538, 2, FALSE())</f>
        <v>#N/A</v>
      </c>
      <c r="J464" s="11" t="e">
        <f aca="false">VLOOKUP(D464, Reference!$B$2:$D538, 3, FALSE())</f>
        <v>#N/A</v>
      </c>
      <c r="K464" s="11" t="n">
        <f aca="false">IF(H464&gt;Settings!B465, 1, 0)</f>
        <v>0</v>
      </c>
      <c r="L464" s="11" t="n">
        <f aca="false">IF(G464, 1, 0)</f>
        <v>0</v>
      </c>
      <c r="M464" s="6" t="n">
        <f aca="false">IF(E464&gt;0, (I464/(J464/E464)) * (SUM(K464:L464)+1), 0)</f>
        <v>0</v>
      </c>
    </row>
    <row r="465" customFormat="false" ht="15.75" hidden="false" customHeight="false" outlineLevel="0" collapsed="false">
      <c r="A465" s="9"/>
      <c r="C465" s="12"/>
      <c r="D465" s="5"/>
      <c r="G465" s="10" t="b">
        <f aca="false">FALSE()</f>
        <v>0</v>
      </c>
      <c r="I465" s="11" t="e">
        <f aca="false">VLOOKUP(D465, Reference!$B$2:$D538, 2, FALSE())</f>
        <v>#N/A</v>
      </c>
      <c r="J465" s="11" t="e">
        <f aca="false">VLOOKUP(D465, Reference!$B$2:$D538, 3, FALSE())</f>
        <v>#N/A</v>
      </c>
      <c r="K465" s="11" t="n">
        <f aca="false">IF(H465&gt;Settings!B466, 1, 0)</f>
        <v>0</v>
      </c>
      <c r="L465" s="11" t="n">
        <f aca="false">IF(G465, 1, 0)</f>
        <v>0</v>
      </c>
      <c r="M465" s="6" t="n">
        <f aca="false">IF(E465&gt;0, (I465/(J465/E465)) * (SUM(K465:L465)+1), 0)</f>
        <v>0</v>
      </c>
    </row>
    <row r="466" customFormat="false" ht="15.75" hidden="false" customHeight="false" outlineLevel="0" collapsed="false">
      <c r="A466" s="9"/>
      <c r="C466" s="12"/>
      <c r="D466" s="5"/>
      <c r="G466" s="10" t="b">
        <f aca="false">FALSE()</f>
        <v>0</v>
      </c>
      <c r="I466" s="11" t="e">
        <f aca="false">VLOOKUP(D466, Reference!$B$2:$D538, 2, FALSE())</f>
        <v>#N/A</v>
      </c>
      <c r="J466" s="11" t="e">
        <f aca="false">VLOOKUP(D466, Reference!$B$2:$D538, 3, FALSE())</f>
        <v>#N/A</v>
      </c>
      <c r="K466" s="11" t="n">
        <f aca="false">IF(H466&gt;Settings!B467, 1, 0)</f>
        <v>0</v>
      </c>
      <c r="L466" s="11" t="n">
        <f aca="false">IF(G466, 1, 0)</f>
        <v>0</v>
      </c>
      <c r="M466" s="6" t="n">
        <f aca="false">IF(E466&gt;0, (I466/(J466/E466)) * (SUM(K466:L466)+1), 0)</f>
        <v>0</v>
      </c>
    </row>
    <row r="467" customFormat="false" ht="15.75" hidden="false" customHeight="false" outlineLevel="0" collapsed="false">
      <c r="A467" s="9"/>
      <c r="C467" s="12"/>
      <c r="D467" s="5"/>
      <c r="G467" s="10" t="b">
        <f aca="false">FALSE()</f>
        <v>0</v>
      </c>
      <c r="I467" s="11" t="e">
        <f aca="false">VLOOKUP(D467, Reference!$B$2:$D538, 2, FALSE())</f>
        <v>#N/A</v>
      </c>
      <c r="J467" s="11" t="e">
        <f aca="false">VLOOKUP(D467, Reference!$B$2:$D538, 3, FALSE())</f>
        <v>#N/A</v>
      </c>
      <c r="K467" s="11" t="n">
        <f aca="false">IF(H467&gt;Settings!B468, 1, 0)</f>
        <v>0</v>
      </c>
      <c r="L467" s="11" t="n">
        <f aca="false">IF(G467, 1, 0)</f>
        <v>0</v>
      </c>
      <c r="M467" s="6" t="n">
        <f aca="false">IF(E467&gt;0, (I467/(J467/E467)) * (SUM(K467:L467)+1), 0)</f>
        <v>0</v>
      </c>
    </row>
    <row r="468" customFormat="false" ht="15.75" hidden="false" customHeight="false" outlineLevel="0" collapsed="false">
      <c r="A468" s="9"/>
      <c r="C468" s="12"/>
      <c r="D468" s="5"/>
      <c r="G468" s="10" t="b">
        <f aca="false">FALSE()</f>
        <v>0</v>
      </c>
      <c r="I468" s="11" t="e">
        <f aca="false">VLOOKUP(D468, Reference!$B$2:$D538, 2, FALSE())</f>
        <v>#N/A</v>
      </c>
      <c r="J468" s="11" t="e">
        <f aca="false">VLOOKUP(D468, Reference!$B$2:$D538, 3, FALSE())</f>
        <v>#N/A</v>
      </c>
      <c r="K468" s="11" t="n">
        <f aca="false">IF(H468&gt;Settings!B469, 1, 0)</f>
        <v>0</v>
      </c>
      <c r="L468" s="11" t="n">
        <f aca="false">IF(G468, 1, 0)</f>
        <v>0</v>
      </c>
      <c r="M468" s="6" t="n">
        <f aca="false">IF(E468&gt;0, (I468/(J468/E468)) * (SUM(K468:L468)+1), 0)</f>
        <v>0</v>
      </c>
    </row>
    <row r="469" customFormat="false" ht="15.75" hidden="false" customHeight="false" outlineLevel="0" collapsed="false">
      <c r="A469" s="9"/>
      <c r="C469" s="12"/>
      <c r="D469" s="5"/>
      <c r="G469" s="10" t="b">
        <f aca="false">FALSE()</f>
        <v>0</v>
      </c>
      <c r="I469" s="11" t="e">
        <f aca="false">VLOOKUP(D469, Reference!$B$2:$D538, 2, FALSE())</f>
        <v>#N/A</v>
      </c>
      <c r="J469" s="11" t="e">
        <f aca="false">VLOOKUP(D469, Reference!$B$2:$D538, 3, FALSE())</f>
        <v>#N/A</v>
      </c>
      <c r="K469" s="11" t="n">
        <f aca="false">IF(H469&gt;Settings!B470, 1, 0)</f>
        <v>0</v>
      </c>
      <c r="L469" s="11" t="n">
        <f aca="false">IF(G469, 1, 0)</f>
        <v>0</v>
      </c>
      <c r="M469" s="6" t="n">
        <f aca="false">IF(E469&gt;0, (I469/(J469/E469)) * (SUM(K469:L469)+1), 0)</f>
        <v>0</v>
      </c>
    </row>
    <row r="470" customFormat="false" ht="15.75" hidden="false" customHeight="false" outlineLevel="0" collapsed="false">
      <c r="A470" s="9"/>
      <c r="C470" s="12"/>
      <c r="D470" s="5"/>
      <c r="G470" s="10" t="b">
        <f aca="false">FALSE()</f>
        <v>0</v>
      </c>
      <c r="I470" s="11" t="e">
        <f aca="false">VLOOKUP(D470, Reference!$B$2:$D538, 2, FALSE())</f>
        <v>#N/A</v>
      </c>
      <c r="J470" s="11" t="e">
        <f aca="false">VLOOKUP(D470, Reference!$B$2:$D538, 3, FALSE())</f>
        <v>#N/A</v>
      </c>
      <c r="K470" s="11" t="n">
        <f aca="false">IF(H470&gt;Settings!B471, 1, 0)</f>
        <v>0</v>
      </c>
      <c r="L470" s="11" t="n">
        <f aca="false">IF(G470, 1, 0)</f>
        <v>0</v>
      </c>
      <c r="M470" s="6" t="n">
        <f aca="false">IF(E470&gt;0, (I470/(J470/E470)) * (SUM(K470:L470)+1), 0)</f>
        <v>0</v>
      </c>
    </row>
    <row r="471" customFormat="false" ht="15.75" hidden="false" customHeight="false" outlineLevel="0" collapsed="false">
      <c r="A471" s="9"/>
      <c r="C471" s="12"/>
      <c r="D471" s="5"/>
      <c r="G471" s="10" t="b">
        <f aca="false">FALSE()</f>
        <v>0</v>
      </c>
      <c r="I471" s="11" t="e">
        <f aca="false">VLOOKUP(D471, Reference!$B$2:$D538, 2, FALSE())</f>
        <v>#N/A</v>
      </c>
      <c r="J471" s="11" t="e">
        <f aca="false">VLOOKUP(D471, Reference!$B$2:$D538, 3, FALSE())</f>
        <v>#N/A</v>
      </c>
      <c r="K471" s="11" t="n">
        <f aca="false">IF(H471&gt;Settings!B472, 1, 0)</f>
        <v>0</v>
      </c>
      <c r="L471" s="11" t="n">
        <f aca="false">IF(G471, 1, 0)</f>
        <v>0</v>
      </c>
      <c r="M471" s="6" t="n">
        <f aca="false">IF(E471&gt;0, (I471/(J471/E471)) * (SUM(K471:L471)+1), 0)</f>
        <v>0</v>
      </c>
    </row>
    <row r="472" customFormat="false" ht="15.75" hidden="false" customHeight="false" outlineLevel="0" collapsed="false">
      <c r="A472" s="9"/>
      <c r="C472" s="12"/>
      <c r="D472" s="5"/>
      <c r="G472" s="10" t="b">
        <f aca="false">FALSE()</f>
        <v>0</v>
      </c>
      <c r="I472" s="11" t="e">
        <f aca="false">VLOOKUP(D472, Reference!$B$2:$D538, 2, FALSE())</f>
        <v>#N/A</v>
      </c>
      <c r="J472" s="11" t="e">
        <f aca="false">VLOOKUP(D472, Reference!$B$2:$D538, 3, FALSE())</f>
        <v>#N/A</v>
      </c>
      <c r="K472" s="11" t="n">
        <f aca="false">IF(H472&gt;Settings!B473, 1, 0)</f>
        <v>0</v>
      </c>
      <c r="L472" s="11" t="n">
        <f aca="false">IF(G472, 1, 0)</f>
        <v>0</v>
      </c>
      <c r="M472" s="6" t="n">
        <f aca="false">IF(E472&gt;0, (I472/(J472/E472)) * (SUM(K472:L472)+1), 0)</f>
        <v>0</v>
      </c>
    </row>
    <row r="473" customFormat="false" ht="15.75" hidden="false" customHeight="false" outlineLevel="0" collapsed="false">
      <c r="A473" s="9"/>
      <c r="C473" s="12"/>
      <c r="D473" s="5"/>
      <c r="G473" s="10" t="b">
        <f aca="false">FALSE()</f>
        <v>0</v>
      </c>
      <c r="I473" s="11" t="e">
        <f aca="false">VLOOKUP(D473, Reference!$B$2:$D538, 2, FALSE())</f>
        <v>#N/A</v>
      </c>
      <c r="J473" s="11" t="e">
        <f aca="false">VLOOKUP(D473, Reference!$B$2:$D538, 3, FALSE())</f>
        <v>#N/A</v>
      </c>
      <c r="K473" s="11" t="n">
        <f aca="false">IF(H473&gt;Settings!B474, 1, 0)</f>
        <v>0</v>
      </c>
      <c r="L473" s="11" t="n">
        <f aca="false">IF(G473, 1, 0)</f>
        <v>0</v>
      </c>
      <c r="M473" s="6" t="n">
        <f aca="false">IF(E473&gt;0, (I473/(J473/E473)) * (SUM(K473:L473)+1), 0)</f>
        <v>0</v>
      </c>
    </row>
    <row r="474" customFormat="false" ht="15.75" hidden="false" customHeight="false" outlineLevel="0" collapsed="false">
      <c r="A474" s="9"/>
      <c r="C474" s="12"/>
      <c r="D474" s="5"/>
      <c r="G474" s="10" t="b">
        <f aca="false">FALSE()</f>
        <v>0</v>
      </c>
      <c r="I474" s="11" t="e">
        <f aca="false">VLOOKUP(D474, Reference!$B$2:$D538, 2, FALSE())</f>
        <v>#N/A</v>
      </c>
      <c r="J474" s="11" t="e">
        <f aca="false">VLOOKUP(D474, Reference!$B$2:$D538, 3, FALSE())</f>
        <v>#N/A</v>
      </c>
      <c r="K474" s="11" t="n">
        <f aca="false">IF(H474&gt;Settings!B475, 1, 0)</f>
        <v>0</v>
      </c>
      <c r="L474" s="11" t="n">
        <f aca="false">IF(G474, 1, 0)</f>
        <v>0</v>
      </c>
      <c r="M474" s="6" t="n">
        <f aca="false">IF(E474&gt;0, (I474/(J474/E474)) * (SUM(K474:L474)+1), 0)</f>
        <v>0</v>
      </c>
    </row>
    <row r="475" customFormat="false" ht="15.75" hidden="false" customHeight="false" outlineLevel="0" collapsed="false">
      <c r="A475" s="9"/>
      <c r="C475" s="12"/>
      <c r="D475" s="5"/>
      <c r="G475" s="10" t="b">
        <f aca="false">FALSE()</f>
        <v>0</v>
      </c>
      <c r="I475" s="11" t="e">
        <f aca="false">VLOOKUP(D475, Reference!$B$2:$D538, 2, FALSE())</f>
        <v>#N/A</v>
      </c>
      <c r="J475" s="11" t="e">
        <f aca="false">VLOOKUP(D475, Reference!$B$2:$D538, 3, FALSE())</f>
        <v>#N/A</v>
      </c>
      <c r="K475" s="11" t="n">
        <f aca="false">IF(H475&gt;Settings!B476, 1, 0)</f>
        <v>0</v>
      </c>
      <c r="L475" s="11" t="n">
        <f aca="false">IF(G475, 1, 0)</f>
        <v>0</v>
      </c>
      <c r="M475" s="6" t="n">
        <f aca="false">IF(E475&gt;0, (I475/(J475/E475)) * (SUM(K475:L475)+1), 0)</f>
        <v>0</v>
      </c>
    </row>
    <row r="476" customFormat="false" ht="15.75" hidden="false" customHeight="false" outlineLevel="0" collapsed="false">
      <c r="A476" s="9"/>
      <c r="C476" s="12"/>
      <c r="D476" s="5"/>
      <c r="G476" s="10" t="b">
        <f aca="false">FALSE()</f>
        <v>0</v>
      </c>
      <c r="I476" s="11" t="e">
        <f aca="false">VLOOKUP(D476, Reference!$B$2:$D538, 2, FALSE())</f>
        <v>#N/A</v>
      </c>
      <c r="J476" s="11" t="e">
        <f aca="false">VLOOKUP(D476, Reference!$B$2:$D538, 3, FALSE())</f>
        <v>#N/A</v>
      </c>
      <c r="K476" s="11" t="n">
        <f aca="false">IF(H476&gt;Settings!B477, 1, 0)</f>
        <v>0</v>
      </c>
      <c r="L476" s="11" t="n">
        <f aca="false">IF(G476, 1, 0)</f>
        <v>0</v>
      </c>
      <c r="M476" s="6" t="n">
        <f aca="false">IF(E476&gt;0, (I476/(J476/E476)) * (SUM(K476:L476)+1), 0)</f>
        <v>0</v>
      </c>
    </row>
    <row r="477" customFormat="false" ht="15.75" hidden="false" customHeight="false" outlineLevel="0" collapsed="false">
      <c r="A477" s="9"/>
      <c r="C477" s="12"/>
      <c r="D477" s="5"/>
      <c r="G477" s="10" t="b">
        <f aca="false">FALSE()</f>
        <v>0</v>
      </c>
      <c r="I477" s="11" t="e">
        <f aca="false">VLOOKUP(D477, Reference!$B$2:$D538, 2, FALSE())</f>
        <v>#N/A</v>
      </c>
      <c r="J477" s="11" t="e">
        <f aca="false">VLOOKUP(D477, Reference!$B$2:$D538, 3, FALSE())</f>
        <v>#N/A</v>
      </c>
      <c r="K477" s="11" t="n">
        <f aca="false">IF(H477&gt;Settings!B478, 1, 0)</f>
        <v>0</v>
      </c>
      <c r="L477" s="11" t="n">
        <f aca="false">IF(G477, 1, 0)</f>
        <v>0</v>
      </c>
      <c r="M477" s="6" t="n">
        <f aca="false">IF(E477&gt;0, (I477/(J477/E477)) * (SUM(K477:L477)+1), 0)</f>
        <v>0</v>
      </c>
    </row>
    <row r="478" customFormat="false" ht="15.75" hidden="false" customHeight="false" outlineLevel="0" collapsed="false">
      <c r="A478" s="9"/>
      <c r="C478" s="12"/>
      <c r="D478" s="5"/>
      <c r="G478" s="10" t="b">
        <f aca="false">FALSE()</f>
        <v>0</v>
      </c>
      <c r="I478" s="11" t="e">
        <f aca="false">VLOOKUP(D478, Reference!$B$2:$D538, 2, FALSE())</f>
        <v>#N/A</v>
      </c>
      <c r="J478" s="11" t="e">
        <f aca="false">VLOOKUP(D478, Reference!$B$2:$D538, 3, FALSE())</f>
        <v>#N/A</v>
      </c>
      <c r="K478" s="11" t="n">
        <f aca="false">IF(H478&gt;Settings!B479, 1, 0)</f>
        <v>0</v>
      </c>
      <c r="L478" s="11" t="n">
        <f aca="false">IF(G478, 1, 0)</f>
        <v>0</v>
      </c>
      <c r="M478" s="6" t="n">
        <f aca="false">IF(E478&gt;0, (I478/(J478/E478)) * (SUM(K478:L478)+1), 0)</f>
        <v>0</v>
      </c>
    </row>
    <row r="479" customFormat="false" ht="15.75" hidden="false" customHeight="false" outlineLevel="0" collapsed="false">
      <c r="A479" s="9"/>
      <c r="C479" s="12"/>
      <c r="D479" s="5"/>
      <c r="G479" s="10" t="b">
        <f aca="false">FALSE()</f>
        <v>0</v>
      </c>
      <c r="I479" s="11" t="e">
        <f aca="false">VLOOKUP(D479, Reference!$B$2:$D538, 2, FALSE())</f>
        <v>#N/A</v>
      </c>
      <c r="J479" s="11" t="e">
        <f aca="false">VLOOKUP(D479, Reference!$B$2:$D538, 3, FALSE())</f>
        <v>#N/A</v>
      </c>
      <c r="K479" s="11" t="n">
        <f aca="false">IF(H479&gt;Settings!B480, 1, 0)</f>
        <v>0</v>
      </c>
      <c r="L479" s="11" t="n">
        <f aca="false">IF(G479, 1, 0)</f>
        <v>0</v>
      </c>
      <c r="M479" s="6" t="n">
        <f aca="false">IF(E479&gt;0, (I479/(J479/E479)) * (SUM(K479:L479)+1), 0)</f>
        <v>0</v>
      </c>
    </row>
    <row r="480" customFormat="false" ht="15.75" hidden="false" customHeight="false" outlineLevel="0" collapsed="false">
      <c r="A480" s="9"/>
      <c r="C480" s="12"/>
      <c r="D480" s="5"/>
      <c r="G480" s="10" t="b">
        <f aca="false">FALSE()</f>
        <v>0</v>
      </c>
      <c r="I480" s="11" t="e">
        <f aca="false">VLOOKUP(D480, Reference!$B$2:$D538, 2, FALSE())</f>
        <v>#N/A</v>
      </c>
      <c r="J480" s="11" t="e">
        <f aca="false">VLOOKUP(D480, Reference!$B$2:$D538, 3, FALSE())</f>
        <v>#N/A</v>
      </c>
      <c r="K480" s="11" t="n">
        <f aca="false">IF(H480&gt;Settings!B481, 1, 0)</f>
        <v>0</v>
      </c>
      <c r="L480" s="11" t="n">
        <f aca="false">IF(G480, 1, 0)</f>
        <v>0</v>
      </c>
      <c r="M480" s="6" t="n">
        <f aca="false">IF(E480&gt;0, (I480/(J480/E480)) * (SUM(K480:L480)+1), 0)</f>
        <v>0</v>
      </c>
    </row>
    <row r="481" customFormat="false" ht="15.75" hidden="false" customHeight="false" outlineLevel="0" collapsed="false">
      <c r="A481" s="9"/>
      <c r="C481" s="12"/>
      <c r="D481" s="5"/>
      <c r="G481" s="10" t="b">
        <f aca="false">FALSE()</f>
        <v>0</v>
      </c>
      <c r="I481" s="11" t="e">
        <f aca="false">VLOOKUP(D481, Reference!$B$2:$D538, 2, FALSE())</f>
        <v>#N/A</v>
      </c>
      <c r="J481" s="11" t="e">
        <f aca="false">VLOOKUP(D481, Reference!$B$2:$D538, 3, FALSE())</f>
        <v>#N/A</v>
      </c>
      <c r="K481" s="11" t="n">
        <f aca="false">IF(H481&gt;Settings!B482, 1, 0)</f>
        <v>0</v>
      </c>
      <c r="L481" s="11" t="n">
        <f aca="false">IF(G481, 1, 0)</f>
        <v>0</v>
      </c>
      <c r="M481" s="6" t="n">
        <f aca="false">IF(E481&gt;0, (I481/(J481/E481)) * (SUM(K481:L481)+1), 0)</f>
        <v>0</v>
      </c>
    </row>
    <row r="482" customFormat="false" ht="15.75" hidden="false" customHeight="false" outlineLevel="0" collapsed="false">
      <c r="A482" s="9"/>
      <c r="C482" s="12"/>
      <c r="D482" s="5"/>
      <c r="G482" s="10" t="b">
        <f aca="false">FALSE()</f>
        <v>0</v>
      </c>
      <c r="I482" s="11" t="e">
        <f aca="false">VLOOKUP(D482, Reference!$B$2:$D538, 2, FALSE())</f>
        <v>#N/A</v>
      </c>
      <c r="J482" s="11" t="e">
        <f aca="false">VLOOKUP(D482, Reference!$B$2:$D538, 3, FALSE())</f>
        <v>#N/A</v>
      </c>
      <c r="K482" s="11" t="n">
        <f aca="false">IF(H482&gt;Settings!B483, 1, 0)</f>
        <v>0</v>
      </c>
      <c r="L482" s="11" t="n">
        <f aca="false">IF(G482, 1, 0)</f>
        <v>0</v>
      </c>
      <c r="M482" s="6" t="n">
        <f aca="false">IF(E482&gt;0, (I482/(J482/E482)) * (SUM(K482:L482)+1), 0)</f>
        <v>0</v>
      </c>
    </row>
    <row r="483" customFormat="false" ht="15.75" hidden="false" customHeight="false" outlineLevel="0" collapsed="false">
      <c r="A483" s="9"/>
      <c r="C483" s="12"/>
      <c r="D483" s="5"/>
      <c r="G483" s="10" t="b">
        <f aca="false">FALSE()</f>
        <v>0</v>
      </c>
      <c r="I483" s="11" t="e">
        <f aca="false">VLOOKUP(D483, Reference!$B$2:$D538, 2, FALSE())</f>
        <v>#N/A</v>
      </c>
      <c r="J483" s="11" t="e">
        <f aca="false">VLOOKUP(D483, Reference!$B$2:$D538, 3, FALSE())</f>
        <v>#N/A</v>
      </c>
      <c r="K483" s="11" t="n">
        <f aca="false">IF(H483&gt;Settings!B484, 1, 0)</f>
        <v>0</v>
      </c>
      <c r="L483" s="11" t="n">
        <f aca="false">IF(G483, 1, 0)</f>
        <v>0</v>
      </c>
      <c r="M483" s="6" t="n">
        <f aca="false">IF(E483&gt;0, (I483/(J483/E483)) * (SUM(K483:L483)+1), 0)</f>
        <v>0</v>
      </c>
    </row>
    <row r="484" customFormat="false" ht="15.75" hidden="false" customHeight="false" outlineLevel="0" collapsed="false">
      <c r="A484" s="9"/>
      <c r="C484" s="12"/>
      <c r="D484" s="5"/>
      <c r="G484" s="10" t="b">
        <f aca="false">FALSE()</f>
        <v>0</v>
      </c>
      <c r="I484" s="11" t="e">
        <f aca="false">VLOOKUP(D484, Reference!$B$2:$D538, 2, FALSE())</f>
        <v>#N/A</v>
      </c>
      <c r="J484" s="11" t="e">
        <f aca="false">VLOOKUP(D484, Reference!$B$2:$D538, 3, FALSE())</f>
        <v>#N/A</v>
      </c>
      <c r="K484" s="11" t="n">
        <f aca="false">IF(H484&gt;Settings!B485, 1, 0)</f>
        <v>0</v>
      </c>
      <c r="L484" s="11" t="n">
        <f aca="false">IF(G484, 1, 0)</f>
        <v>0</v>
      </c>
      <c r="M484" s="6" t="n">
        <f aca="false">IF(E484&gt;0, (I484/(J484/E484)) * (SUM(K484:L484)+1), 0)</f>
        <v>0</v>
      </c>
    </row>
    <row r="485" customFormat="false" ht="15.75" hidden="false" customHeight="false" outlineLevel="0" collapsed="false">
      <c r="A485" s="9"/>
      <c r="C485" s="12"/>
      <c r="D485" s="5"/>
      <c r="G485" s="10" t="b">
        <f aca="false">FALSE()</f>
        <v>0</v>
      </c>
      <c r="I485" s="11" t="e">
        <f aca="false">VLOOKUP(D485, Reference!$B$2:$D538, 2, FALSE())</f>
        <v>#N/A</v>
      </c>
      <c r="J485" s="11" t="e">
        <f aca="false">VLOOKUP(D485, Reference!$B$2:$D538, 3, FALSE())</f>
        <v>#N/A</v>
      </c>
      <c r="K485" s="11" t="n">
        <f aca="false">IF(H485&gt;Settings!B486, 1, 0)</f>
        <v>0</v>
      </c>
      <c r="L485" s="11" t="n">
        <f aca="false">IF(G485, 1, 0)</f>
        <v>0</v>
      </c>
      <c r="M485" s="6" t="n">
        <f aca="false">IF(E485&gt;0, (I485/(J485/E485)) * (SUM(K485:L485)+1), 0)</f>
        <v>0</v>
      </c>
    </row>
    <row r="486" customFormat="false" ht="15.75" hidden="false" customHeight="false" outlineLevel="0" collapsed="false">
      <c r="A486" s="9"/>
      <c r="C486" s="12"/>
      <c r="D486" s="5"/>
      <c r="G486" s="10" t="b">
        <f aca="false">FALSE()</f>
        <v>0</v>
      </c>
      <c r="I486" s="11" t="e">
        <f aca="false">VLOOKUP(D486, Reference!$B$2:$D538, 2, FALSE())</f>
        <v>#N/A</v>
      </c>
      <c r="J486" s="11" t="e">
        <f aca="false">VLOOKUP(D486, Reference!$B$2:$D538, 3, FALSE())</f>
        <v>#N/A</v>
      </c>
      <c r="K486" s="11" t="n">
        <f aca="false">IF(H486&gt;Settings!B487, 1, 0)</f>
        <v>0</v>
      </c>
      <c r="L486" s="11" t="n">
        <f aca="false">IF(G486, 1, 0)</f>
        <v>0</v>
      </c>
      <c r="M486" s="6" t="n">
        <f aca="false">IF(E486&gt;0, (I486/(J486/E486)) * (SUM(K486:L486)+1), 0)</f>
        <v>0</v>
      </c>
    </row>
    <row r="487" customFormat="false" ht="15.75" hidden="false" customHeight="false" outlineLevel="0" collapsed="false">
      <c r="A487" s="9"/>
      <c r="C487" s="12"/>
      <c r="D487" s="5"/>
      <c r="G487" s="10" t="b">
        <f aca="false">FALSE()</f>
        <v>0</v>
      </c>
      <c r="I487" s="11" t="e">
        <f aca="false">VLOOKUP(D487, Reference!$B$2:$D538, 2, FALSE())</f>
        <v>#N/A</v>
      </c>
      <c r="J487" s="11" t="e">
        <f aca="false">VLOOKUP(D487, Reference!$B$2:$D538, 3, FALSE())</f>
        <v>#N/A</v>
      </c>
      <c r="K487" s="11" t="n">
        <f aca="false">IF(H487&gt;Settings!B488, 1, 0)</f>
        <v>0</v>
      </c>
      <c r="L487" s="11" t="n">
        <f aca="false">IF(G487, 1, 0)</f>
        <v>0</v>
      </c>
      <c r="M487" s="6" t="n">
        <f aca="false">IF(E487&gt;0, (I487/(J487/E487)) * (SUM(K487:L487)+1), 0)</f>
        <v>0</v>
      </c>
    </row>
    <row r="488" customFormat="false" ht="15.75" hidden="false" customHeight="false" outlineLevel="0" collapsed="false">
      <c r="A488" s="9"/>
      <c r="C488" s="12"/>
      <c r="D488" s="5"/>
      <c r="G488" s="10" t="b">
        <f aca="false">FALSE()</f>
        <v>0</v>
      </c>
      <c r="I488" s="11" t="e">
        <f aca="false">VLOOKUP(D488, Reference!$B$2:$D538, 2, FALSE())</f>
        <v>#N/A</v>
      </c>
      <c r="J488" s="11" t="e">
        <f aca="false">VLOOKUP(D488, Reference!$B$2:$D538, 3, FALSE())</f>
        <v>#N/A</v>
      </c>
      <c r="K488" s="11" t="n">
        <f aca="false">IF(H488&gt;Settings!B489, 1, 0)</f>
        <v>0</v>
      </c>
      <c r="L488" s="11" t="n">
        <f aca="false">IF(G488, 1, 0)</f>
        <v>0</v>
      </c>
      <c r="M488" s="6" t="n">
        <f aca="false">IF(E488&gt;0, (I488/(J488/E488)) * (SUM(K488:L488)+1), 0)</f>
        <v>0</v>
      </c>
    </row>
    <row r="489" customFormat="false" ht="15.75" hidden="false" customHeight="false" outlineLevel="0" collapsed="false">
      <c r="A489" s="9"/>
      <c r="C489" s="12"/>
      <c r="D489" s="5"/>
      <c r="G489" s="10" t="b">
        <f aca="false">FALSE()</f>
        <v>0</v>
      </c>
      <c r="I489" s="11" t="e">
        <f aca="false">VLOOKUP(D489, Reference!$B$2:$D538, 2, FALSE())</f>
        <v>#N/A</v>
      </c>
      <c r="J489" s="11" t="e">
        <f aca="false">VLOOKUP(D489, Reference!$B$2:$D538, 3, FALSE())</f>
        <v>#N/A</v>
      </c>
      <c r="K489" s="11" t="n">
        <f aca="false">IF(H489&gt;Settings!B490, 1, 0)</f>
        <v>0</v>
      </c>
      <c r="L489" s="11" t="n">
        <f aca="false">IF(G489, 1, 0)</f>
        <v>0</v>
      </c>
      <c r="M489" s="6" t="n">
        <f aca="false">IF(E489&gt;0, (I489/(J489/E489)) * (SUM(K489:L489)+1), 0)</f>
        <v>0</v>
      </c>
    </row>
    <row r="490" customFormat="false" ht="15.75" hidden="false" customHeight="false" outlineLevel="0" collapsed="false">
      <c r="A490" s="9"/>
      <c r="C490" s="12"/>
      <c r="D490" s="5"/>
      <c r="G490" s="10" t="b">
        <f aca="false">FALSE()</f>
        <v>0</v>
      </c>
      <c r="I490" s="11" t="e">
        <f aca="false">VLOOKUP(D490, Reference!$B$2:$D538, 2, FALSE())</f>
        <v>#N/A</v>
      </c>
      <c r="J490" s="11" t="e">
        <f aca="false">VLOOKUP(D490, Reference!$B$2:$D538, 3, FALSE())</f>
        <v>#N/A</v>
      </c>
      <c r="K490" s="11" t="n">
        <f aca="false">IF(H490&gt;Settings!B491, 1, 0)</f>
        <v>0</v>
      </c>
      <c r="L490" s="11" t="n">
        <f aca="false">IF(G490, 1, 0)</f>
        <v>0</v>
      </c>
      <c r="M490" s="6" t="n">
        <f aca="false">IF(E490&gt;0, (I490/(J490/E490)) * (SUM(K490:L490)+1), 0)</f>
        <v>0</v>
      </c>
    </row>
    <row r="491" customFormat="false" ht="15.75" hidden="false" customHeight="false" outlineLevel="0" collapsed="false">
      <c r="A491" s="9"/>
      <c r="C491" s="12"/>
      <c r="D491" s="5"/>
      <c r="G491" s="10" t="b">
        <f aca="false">FALSE()</f>
        <v>0</v>
      </c>
      <c r="I491" s="11" t="e">
        <f aca="false">VLOOKUP(D491, Reference!$B$2:$D538, 2, FALSE())</f>
        <v>#N/A</v>
      </c>
      <c r="J491" s="11" t="e">
        <f aca="false">VLOOKUP(D491, Reference!$B$2:$D538, 3, FALSE())</f>
        <v>#N/A</v>
      </c>
      <c r="K491" s="11" t="n">
        <f aca="false">IF(H491&gt;Settings!B492, 1, 0)</f>
        <v>0</v>
      </c>
      <c r="L491" s="11" t="n">
        <f aca="false">IF(G491, 1, 0)</f>
        <v>0</v>
      </c>
      <c r="M491" s="6" t="n">
        <f aca="false">IF(E491&gt;0, (I491/(J491/E491)) * (SUM(K491:L491)+1), 0)</f>
        <v>0</v>
      </c>
    </row>
    <row r="492" customFormat="false" ht="15.75" hidden="false" customHeight="false" outlineLevel="0" collapsed="false">
      <c r="A492" s="9"/>
      <c r="C492" s="12"/>
      <c r="D492" s="5"/>
      <c r="G492" s="10" t="b">
        <f aca="false">FALSE()</f>
        <v>0</v>
      </c>
      <c r="I492" s="11" t="e">
        <f aca="false">VLOOKUP(D492, Reference!$B$2:$D538, 2, FALSE())</f>
        <v>#N/A</v>
      </c>
      <c r="J492" s="11" t="e">
        <f aca="false">VLOOKUP(D492, Reference!$B$2:$D538, 3, FALSE())</f>
        <v>#N/A</v>
      </c>
      <c r="K492" s="11" t="n">
        <f aca="false">IF(H492&gt;Settings!B493, 1, 0)</f>
        <v>0</v>
      </c>
      <c r="L492" s="11" t="n">
        <f aca="false">IF(G492, 1, 0)</f>
        <v>0</v>
      </c>
      <c r="M492" s="6" t="n">
        <f aca="false">IF(E492&gt;0, (I492/(J492/E492)) * (SUM(K492:L492)+1), 0)</f>
        <v>0</v>
      </c>
    </row>
    <row r="493" customFormat="false" ht="15.75" hidden="false" customHeight="false" outlineLevel="0" collapsed="false">
      <c r="A493" s="9"/>
      <c r="C493" s="12"/>
      <c r="D493" s="5"/>
      <c r="G493" s="10" t="b">
        <f aca="false">FALSE()</f>
        <v>0</v>
      </c>
      <c r="I493" s="11" t="e">
        <f aca="false">VLOOKUP(D493, Reference!$B$2:$D538, 2, FALSE())</f>
        <v>#N/A</v>
      </c>
      <c r="J493" s="11" t="e">
        <f aca="false">VLOOKUP(D493, Reference!$B$2:$D538, 3, FALSE())</f>
        <v>#N/A</v>
      </c>
      <c r="K493" s="11" t="n">
        <f aca="false">IF(H493&gt;Settings!B494, 1, 0)</f>
        <v>0</v>
      </c>
      <c r="L493" s="11" t="n">
        <f aca="false">IF(G493, 1, 0)</f>
        <v>0</v>
      </c>
      <c r="M493" s="6" t="n">
        <f aca="false">IF(E493&gt;0, (I493/(J493/E493)) * (SUM(K493:L493)+1), 0)</f>
        <v>0</v>
      </c>
    </row>
    <row r="494" customFormat="false" ht="15.75" hidden="false" customHeight="false" outlineLevel="0" collapsed="false">
      <c r="A494" s="9"/>
      <c r="C494" s="12"/>
      <c r="D494" s="5"/>
      <c r="G494" s="10" t="b">
        <f aca="false">FALSE()</f>
        <v>0</v>
      </c>
      <c r="I494" s="11" t="e">
        <f aca="false">VLOOKUP(D494, Reference!$B$2:$D538, 2, FALSE())</f>
        <v>#N/A</v>
      </c>
      <c r="J494" s="11" t="e">
        <f aca="false">VLOOKUP(D494, Reference!$B$2:$D538, 3, FALSE())</f>
        <v>#N/A</v>
      </c>
      <c r="K494" s="11" t="n">
        <f aca="false">IF(H494&gt;Settings!B495, 1, 0)</f>
        <v>0</v>
      </c>
      <c r="L494" s="11" t="n">
        <f aca="false">IF(G494, 1, 0)</f>
        <v>0</v>
      </c>
      <c r="M494" s="6" t="n">
        <f aca="false">IF(E494&gt;0, (I494/(J494/E494)) * (SUM(K494:L494)+1), 0)</f>
        <v>0</v>
      </c>
    </row>
    <row r="495" customFormat="false" ht="15.75" hidden="false" customHeight="false" outlineLevel="0" collapsed="false">
      <c r="A495" s="9"/>
      <c r="C495" s="12"/>
      <c r="D495" s="5"/>
      <c r="G495" s="10" t="b">
        <f aca="false">FALSE()</f>
        <v>0</v>
      </c>
      <c r="I495" s="11" t="e">
        <f aca="false">VLOOKUP(D495, Reference!$B$2:$D538, 2, FALSE())</f>
        <v>#N/A</v>
      </c>
      <c r="J495" s="11" t="e">
        <f aca="false">VLOOKUP(D495, Reference!$B$2:$D538, 3, FALSE())</f>
        <v>#N/A</v>
      </c>
      <c r="K495" s="11" t="n">
        <f aca="false">IF(H495&gt;Settings!B496, 1, 0)</f>
        <v>0</v>
      </c>
      <c r="L495" s="11" t="n">
        <f aca="false">IF(G495, 1, 0)</f>
        <v>0</v>
      </c>
      <c r="M495" s="6" t="n">
        <f aca="false">IF(E495&gt;0, (I495/(J495/E495)) * (SUM(K495:L495)+1), 0)</f>
        <v>0</v>
      </c>
    </row>
    <row r="496" customFormat="false" ht="15.75" hidden="false" customHeight="false" outlineLevel="0" collapsed="false">
      <c r="A496" s="9"/>
      <c r="C496" s="12"/>
      <c r="D496" s="5"/>
      <c r="G496" s="10" t="b">
        <f aca="false">FALSE()</f>
        <v>0</v>
      </c>
      <c r="I496" s="11" t="e">
        <f aca="false">VLOOKUP(D496, Reference!$B$2:$D538, 2, FALSE())</f>
        <v>#N/A</v>
      </c>
      <c r="J496" s="11" t="e">
        <f aca="false">VLOOKUP(D496, Reference!$B$2:$D538, 3, FALSE())</f>
        <v>#N/A</v>
      </c>
      <c r="K496" s="11" t="n">
        <f aca="false">IF(H496&gt;Settings!B497, 1, 0)</f>
        <v>0</v>
      </c>
      <c r="L496" s="11" t="n">
        <f aca="false">IF(G496, 1, 0)</f>
        <v>0</v>
      </c>
      <c r="M496" s="6" t="n">
        <f aca="false">IF(E496&gt;0, (I496/(J496/E496)) * (SUM(K496:L496)+1), 0)</f>
        <v>0</v>
      </c>
    </row>
    <row r="497" customFormat="false" ht="15.75" hidden="false" customHeight="false" outlineLevel="0" collapsed="false">
      <c r="A497" s="9"/>
      <c r="C497" s="12"/>
      <c r="D497" s="5"/>
      <c r="G497" s="10" t="b">
        <f aca="false">FALSE()</f>
        <v>0</v>
      </c>
      <c r="I497" s="11" t="e">
        <f aca="false">VLOOKUP(D497, Reference!$B$2:$D538, 2, FALSE())</f>
        <v>#N/A</v>
      </c>
      <c r="J497" s="11" t="e">
        <f aca="false">VLOOKUP(D497, Reference!$B$2:$D538, 3, FALSE())</f>
        <v>#N/A</v>
      </c>
      <c r="K497" s="11" t="n">
        <f aca="false">IF(H497&gt;Settings!B498, 1, 0)</f>
        <v>0</v>
      </c>
      <c r="L497" s="11" t="n">
        <f aca="false">IF(G497, 1, 0)</f>
        <v>0</v>
      </c>
      <c r="M497" s="6" t="n">
        <f aca="false">IF(E497&gt;0, (I497/(J497/E497)) * (SUM(K497:L497)+1), 0)</f>
        <v>0</v>
      </c>
    </row>
    <row r="498" customFormat="false" ht="15.75" hidden="false" customHeight="false" outlineLevel="0" collapsed="false">
      <c r="A498" s="9"/>
      <c r="C498" s="12"/>
      <c r="D498" s="5"/>
      <c r="G498" s="10" t="b">
        <f aca="false">FALSE()</f>
        <v>0</v>
      </c>
      <c r="I498" s="11" t="e">
        <f aca="false">VLOOKUP(D498, Reference!$B$2:$D538, 2, FALSE())</f>
        <v>#N/A</v>
      </c>
      <c r="J498" s="11" t="e">
        <f aca="false">VLOOKUP(D498, Reference!$B$2:$D538, 3, FALSE())</f>
        <v>#N/A</v>
      </c>
      <c r="K498" s="11" t="n">
        <f aca="false">IF(H498&gt;Settings!B499, 1, 0)</f>
        <v>0</v>
      </c>
      <c r="L498" s="11" t="n">
        <f aca="false">IF(G498, 1, 0)</f>
        <v>0</v>
      </c>
      <c r="M498" s="6" t="n">
        <f aca="false">IF(E498&gt;0, (I498/(J498/E498)) * (SUM(K498:L498)+1), 0)</f>
        <v>0</v>
      </c>
    </row>
    <row r="499" customFormat="false" ht="15.75" hidden="false" customHeight="false" outlineLevel="0" collapsed="false">
      <c r="A499" s="9"/>
      <c r="C499" s="12"/>
      <c r="D499" s="5"/>
      <c r="G499" s="10" t="b">
        <f aca="false">FALSE()</f>
        <v>0</v>
      </c>
      <c r="I499" s="11" t="e">
        <f aca="false">VLOOKUP(D499, Reference!$B$2:$D538, 2, FALSE())</f>
        <v>#N/A</v>
      </c>
      <c r="J499" s="11" t="e">
        <f aca="false">VLOOKUP(D499, Reference!$B$2:$D538, 3, FALSE())</f>
        <v>#N/A</v>
      </c>
      <c r="K499" s="11" t="n">
        <f aca="false">IF(H499&gt;Settings!B500, 1, 0)</f>
        <v>0</v>
      </c>
      <c r="L499" s="11" t="n">
        <f aca="false">IF(G499, 1, 0)</f>
        <v>0</v>
      </c>
      <c r="M499" s="6" t="n">
        <f aca="false">IF(E499&gt;0, (I499/(J499/E499)) * (SUM(K499:L499)+1), 0)</f>
        <v>0</v>
      </c>
    </row>
    <row r="500" customFormat="false" ht="15.75" hidden="false" customHeight="false" outlineLevel="0" collapsed="false">
      <c r="A500" s="9"/>
      <c r="C500" s="12"/>
      <c r="D500" s="5"/>
      <c r="G500" s="10" t="b">
        <f aca="false">FALSE()</f>
        <v>0</v>
      </c>
      <c r="I500" s="11" t="e">
        <f aca="false">VLOOKUP(D500, Reference!$B$2:$D538, 2, FALSE())</f>
        <v>#N/A</v>
      </c>
      <c r="J500" s="11" t="e">
        <f aca="false">VLOOKUP(D500, Reference!$B$2:$D538, 3, FALSE())</f>
        <v>#N/A</v>
      </c>
      <c r="K500" s="11" t="n">
        <f aca="false">IF(H500&gt;Settings!B501, 1, 0)</f>
        <v>0</v>
      </c>
      <c r="L500" s="11" t="n">
        <f aca="false">IF(G500, 1, 0)</f>
        <v>0</v>
      </c>
      <c r="M500" s="6" t="n">
        <f aca="false">IF(E500&gt;0, (I500/(J500/E500)) * (SUM(K500:L500)+1), 0)</f>
        <v>0</v>
      </c>
    </row>
    <row r="501" customFormat="false" ht="15.75" hidden="false" customHeight="false" outlineLevel="0" collapsed="false">
      <c r="A501" s="9"/>
      <c r="C501" s="12"/>
      <c r="D501" s="5"/>
      <c r="G501" s="10" t="b">
        <f aca="false">FALSE()</f>
        <v>0</v>
      </c>
      <c r="I501" s="11" t="e">
        <f aca="false">VLOOKUP(D501, Reference!$B$2:$D538, 2, FALSE())</f>
        <v>#N/A</v>
      </c>
      <c r="J501" s="11" t="e">
        <f aca="false">VLOOKUP(D501, Reference!$B$2:$D538, 3, FALSE())</f>
        <v>#N/A</v>
      </c>
      <c r="K501" s="11" t="n">
        <f aca="false">IF(H501&gt;Settings!B502, 1, 0)</f>
        <v>0</v>
      </c>
      <c r="L501" s="11" t="n">
        <f aca="false">IF(G501, 1, 0)</f>
        <v>0</v>
      </c>
      <c r="M501" s="6" t="n">
        <f aca="false">IF(E501&gt;0, (I501/(J501/E501)) * (SUM(K501:L501)+1), 0)</f>
        <v>0</v>
      </c>
    </row>
    <row r="502" customFormat="false" ht="15.75" hidden="false" customHeight="false" outlineLevel="0" collapsed="false">
      <c r="A502" s="9"/>
      <c r="C502" s="12"/>
      <c r="D502" s="5"/>
      <c r="G502" s="10" t="b">
        <f aca="false">FALSE()</f>
        <v>0</v>
      </c>
      <c r="I502" s="11" t="e">
        <f aca="false">VLOOKUP(D502, Reference!$B$2:$D538, 2, FALSE())</f>
        <v>#N/A</v>
      </c>
      <c r="J502" s="11" t="e">
        <f aca="false">VLOOKUP(D502, Reference!$B$2:$D538, 3, FALSE())</f>
        <v>#N/A</v>
      </c>
      <c r="K502" s="11" t="n">
        <f aca="false">IF(H502&gt;Settings!B503, 1, 0)</f>
        <v>0</v>
      </c>
      <c r="L502" s="11" t="n">
        <f aca="false">IF(G502, 1, 0)</f>
        <v>0</v>
      </c>
      <c r="M502" s="6" t="n">
        <f aca="false">IF(E502&gt;0, (I502/(J502/E502)) * (SUM(K502:L502)+1), 0)</f>
        <v>0</v>
      </c>
    </row>
    <row r="503" customFormat="false" ht="15.75" hidden="false" customHeight="false" outlineLevel="0" collapsed="false">
      <c r="A503" s="9"/>
      <c r="C503" s="12"/>
      <c r="D503" s="5"/>
      <c r="G503" s="10" t="b">
        <f aca="false">FALSE()</f>
        <v>0</v>
      </c>
      <c r="I503" s="11" t="e">
        <f aca="false">VLOOKUP(D503, Reference!$B$2:$D538, 2, FALSE())</f>
        <v>#N/A</v>
      </c>
      <c r="J503" s="11" t="e">
        <f aca="false">VLOOKUP(D503, Reference!$B$2:$D538, 3, FALSE())</f>
        <v>#N/A</v>
      </c>
      <c r="K503" s="11" t="n">
        <f aca="false">IF(H503&gt;Settings!B504, 1, 0)</f>
        <v>0</v>
      </c>
      <c r="L503" s="11" t="n">
        <f aca="false">IF(G503, 1, 0)</f>
        <v>0</v>
      </c>
      <c r="M503" s="6" t="n">
        <f aca="false">IF(E503&gt;0, (I503/(J503/E503)) * (SUM(K503:L503)+1), 0)</f>
        <v>0</v>
      </c>
    </row>
    <row r="504" customFormat="false" ht="15.75" hidden="false" customHeight="false" outlineLevel="0" collapsed="false">
      <c r="A504" s="9"/>
      <c r="C504" s="12"/>
      <c r="D504" s="5"/>
      <c r="G504" s="10" t="b">
        <f aca="false">FALSE()</f>
        <v>0</v>
      </c>
      <c r="I504" s="11" t="e">
        <f aca="false">VLOOKUP(D504, Reference!$B$2:$D538, 2, FALSE())</f>
        <v>#N/A</v>
      </c>
      <c r="J504" s="11" t="e">
        <f aca="false">VLOOKUP(D504, Reference!$B$2:$D538, 3, FALSE())</f>
        <v>#N/A</v>
      </c>
      <c r="K504" s="11" t="n">
        <f aca="false">IF(H504&gt;Settings!B505, 1, 0)</f>
        <v>0</v>
      </c>
      <c r="L504" s="11" t="n">
        <f aca="false">IF(G504, 1, 0)</f>
        <v>0</v>
      </c>
      <c r="M504" s="6" t="n">
        <f aca="false">IF(E504&gt;0, (I504/(J504/E504)) * (SUM(K504:L504)+1), 0)</f>
        <v>0</v>
      </c>
    </row>
    <row r="505" customFormat="false" ht="15.75" hidden="false" customHeight="false" outlineLevel="0" collapsed="false">
      <c r="A505" s="9"/>
      <c r="C505" s="12"/>
      <c r="D505" s="5"/>
      <c r="G505" s="10" t="b">
        <f aca="false">FALSE()</f>
        <v>0</v>
      </c>
      <c r="I505" s="11" t="e">
        <f aca="false">VLOOKUP(D505, Reference!$B$2:$D538, 2, FALSE())</f>
        <v>#N/A</v>
      </c>
      <c r="J505" s="11" t="e">
        <f aca="false">VLOOKUP(D505, Reference!$B$2:$D538, 3, FALSE())</f>
        <v>#N/A</v>
      </c>
      <c r="K505" s="11" t="n">
        <f aca="false">IF(H505&gt;Settings!B506, 1, 0)</f>
        <v>0</v>
      </c>
      <c r="L505" s="11" t="n">
        <f aca="false">IF(G505, 1, 0)</f>
        <v>0</v>
      </c>
      <c r="M505" s="6" t="n">
        <f aca="false">IF(E505&gt;0, (I505/(J505/E505)) * (SUM(K505:L505)+1), 0)</f>
        <v>0</v>
      </c>
    </row>
    <row r="506" customFormat="false" ht="15.75" hidden="false" customHeight="false" outlineLevel="0" collapsed="false">
      <c r="A506" s="9"/>
      <c r="C506" s="12"/>
      <c r="D506" s="5"/>
      <c r="G506" s="10" t="b">
        <f aca="false">FALSE()</f>
        <v>0</v>
      </c>
      <c r="I506" s="11" t="e">
        <f aca="false">VLOOKUP(D506, Reference!$B$2:$D538, 2, FALSE())</f>
        <v>#N/A</v>
      </c>
      <c r="J506" s="11" t="e">
        <f aca="false">VLOOKUP(D506, Reference!$B$2:$D538, 3, FALSE())</f>
        <v>#N/A</v>
      </c>
      <c r="K506" s="11" t="n">
        <f aca="false">IF(H506&gt;Settings!B507, 1, 0)</f>
        <v>0</v>
      </c>
      <c r="L506" s="11" t="n">
        <f aca="false">IF(G506, 1, 0)</f>
        <v>0</v>
      </c>
      <c r="M506" s="6" t="n">
        <f aca="false">IF(E506&gt;0, (I506/(J506/E506)) * (SUM(K506:L506)+1), 0)</f>
        <v>0</v>
      </c>
    </row>
    <row r="507" customFormat="false" ht="15.75" hidden="false" customHeight="false" outlineLevel="0" collapsed="false">
      <c r="A507" s="9"/>
      <c r="C507" s="12"/>
      <c r="D507" s="5"/>
      <c r="G507" s="10" t="b">
        <f aca="false">FALSE()</f>
        <v>0</v>
      </c>
      <c r="I507" s="11" t="e">
        <f aca="false">VLOOKUP(D507, Reference!$B$2:$D538, 2, FALSE())</f>
        <v>#N/A</v>
      </c>
      <c r="J507" s="11" t="e">
        <f aca="false">VLOOKUP(D507, Reference!$B$2:$D538, 3, FALSE())</f>
        <v>#N/A</v>
      </c>
      <c r="K507" s="11" t="n">
        <f aca="false">IF(H507&gt;Settings!B508, 1, 0)</f>
        <v>0</v>
      </c>
      <c r="L507" s="11" t="n">
        <f aca="false">IF(G507, 1, 0)</f>
        <v>0</v>
      </c>
      <c r="M507" s="6" t="n">
        <f aca="false">IF(E507&gt;0, (I507/(J507/E507)) * (SUM(K507:L507)+1), 0)</f>
        <v>0</v>
      </c>
    </row>
    <row r="508" customFormat="false" ht="15.75" hidden="false" customHeight="false" outlineLevel="0" collapsed="false">
      <c r="A508" s="9"/>
      <c r="C508" s="12"/>
      <c r="D508" s="5"/>
      <c r="G508" s="10" t="b">
        <f aca="false">FALSE()</f>
        <v>0</v>
      </c>
      <c r="I508" s="11" t="e">
        <f aca="false">VLOOKUP(D508, Reference!$B$2:$D538, 2, FALSE())</f>
        <v>#N/A</v>
      </c>
      <c r="J508" s="11" t="e">
        <f aca="false">VLOOKUP(D508, Reference!$B$2:$D538, 3, FALSE())</f>
        <v>#N/A</v>
      </c>
      <c r="K508" s="11" t="n">
        <f aca="false">IF(H508&gt;Settings!B509, 1, 0)</f>
        <v>0</v>
      </c>
      <c r="L508" s="11" t="n">
        <f aca="false">IF(G508, 1, 0)</f>
        <v>0</v>
      </c>
      <c r="M508" s="6" t="n">
        <f aca="false">IF(E508&gt;0, (I508/(J508/E508)) * (SUM(K508:L508)+1), 0)</f>
        <v>0</v>
      </c>
    </row>
    <row r="509" customFormat="false" ht="15.75" hidden="false" customHeight="false" outlineLevel="0" collapsed="false">
      <c r="A509" s="9"/>
      <c r="C509" s="12"/>
      <c r="D509" s="5"/>
      <c r="G509" s="10" t="b">
        <f aca="false">FALSE()</f>
        <v>0</v>
      </c>
      <c r="I509" s="11" t="e">
        <f aca="false">VLOOKUP(D509, Reference!$B$2:$D538, 2, FALSE())</f>
        <v>#N/A</v>
      </c>
      <c r="J509" s="11" t="e">
        <f aca="false">VLOOKUP(D509, Reference!$B$2:$D538, 3, FALSE())</f>
        <v>#N/A</v>
      </c>
      <c r="K509" s="11" t="n">
        <f aca="false">IF(H509&gt;Settings!B510, 1, 0)</f>
        <v>0</v>
      </c>
      <c r="L509" s="11" t="n">
        <f aca="false">IF(G509, 1, 0)</f>
        <v>0</v>
      </c>
      <c r="M509" s="6" t="n">
        <f aca="false">IF(E509&gt;0, (I509/(J509/E509)) * (SUM(K509:L509)+1), 0)</f>
        <v>0</v>
      </c>
    </row>
    <row r="510" customFormat="false" ht="15.75" hidden="false" customHeight="false" outlineLevel="0" collapsed="false">
      <c r="A510" s="9"/>
      <c r="C510" s="12"/>
      <c r="D510" s="5"/>
      <c r="G510" s="10" t="b">
        <f aca="false">FALSE()</f>
        <v>0</v>
      </c>
      <c r="I510" s="11" t="e">
        <f aca="false">VLOOKUP(D510, Reference!$B$2:$D538, 2, FALSE())</f>
        <v>#N/A</v>
      </c>
      <c r="J510" s="11" t="e">
        <f aca="false">VLOOKUP(D510, Reference!$B$2:$D538, 3, FALSE())</f>
        <v>#N/A</v>
      </c>
      <c r="K510" s="11" t="n">
        <f aca="false">IF(H510&gt;Settings!B511, 1, 0)</f>
        <v>0</v>
      </c>
      <c r="L510" s="11" t="n">
        <f aca="false">IF(G510, 1, 0)</f>
        <v>0</v>
      </c>
      <c r="M510" s="6" t="n">
        <f aca="false">IF(E510&gt;0, (I510/(J510/E510)) * (SUM(K510:L510)+1), 0)</f>
        <v>0</v>
      </c>
    </row>
    <row r="511" customFormat="false" ht="15.75" hidden="false" customHeight="false" outlineLevel="0" collapsed="false">
      <c r="A511" s="9"/>
      <c r="C511" s="12"/>
      <c r="D511" s="5"/>
      <c r="G511" s="10" t="b">
        <f aca="false">FALSE()</f>
        <v>0</v>
      </c>
      <c r="I511" s="11" t="e">
        <f aca="false">VLOOKUP(D511, Reference!$B$2:$D538, 2, FALSE())</f>
        <v>#N/A</v>
      </c>
      <c r="J511" s="11" t="e">
        <f aca="false">VLOOKUP(D511, Reference!$B$2:$D538, 3, FALSE())</f>
        <v>#N/A</v>
      </c>
      <c r="K511" s="11" t="n">
        <f aca="false">IF(H511&gt;Settings!B512, 1, 0)</f>
        <v>0</v>
      </c>
      <c r="L511" s="11" t="n">
        <f aca="false">IF(G511, 1, 0)</f>
        <v>0</v>
      </c>
      <c r="M511" s="6" t="n">
        <f aca="false">IF(E511&gt;0, (I511/(J511/E511)) * (SUM(K511:L511)+1), 0)</f>
        <v>0</v>
      </c>
    </row>
    <row r="512" customFormat="false" ht="15.75" hidden="false" customHeight="false" outlineLevel="0" collapsed="false">
      <c r="A512" s="9"/>
      <c r="C512" s="12"/>
      <c r="D512" s="5"/>
      <c r="G512" s="10" t="b">
        <f aca="false">FALSE()</f>
        <v>0</v>
      </c>
      <c r="I512" s="11" t="e">
        <f aca="false">VLOOKUP(D512, Reference!$B$2:$D538, 2, FALSE())</f>
        <v>#N/A</v>
      </c>
      <c r="J512" s="11" t="e">
        <f aca="false">VLOOKUP(D512, Reference!$B$2:$D538, 3, FALSE())</f>
        <v>#N/A</v>
      </c>
      <c r="K512" s="11" t="n">
        <f aca="false">IF(H512&gt;Settings!B513, 1, 0)</f>
        <v>0</v>
      </c>
      <c r="L512" s="11" t="n">
        <f aca="false">IF(G512, 1, 0)</f>
        <v>0</v>
      </c>
      <c r="M512" s="6" t="n">
        <f aca="false">IF(E512&gt;0, (I512/(J512/E512)) * (SUM(K512:L512)+1), 0)</f>
        <v>0</v>
      </c>
    </row>
    <row r="513" customFormat="false" ht="15.75" hidden="false" customHeight="false" outlineLevel="0" collapsed="false">
      <c r="A513" s="9"/>
      <c r="C513" s="12"/>
      <c r="D513" s="5"/>
      <c r="G513" s="10" t="b">
        <f aca="false">FALSE()</f>
        <v>0</v>
      </c>
      <c r="I513" s="11" t="e">
        <f aca="false">VLOOKUP(D513, Reference!$B$2:$D538, 2, FALSE())</f>
        <v>#N/A</v>
      </c>
      <c r="J513" s="11" t="e">
        <f aca="false">VLOOKUP(D513, Reference!$B$2:$D538, 3, FALSE())</f>
        <v>#N/A</v>
      </c>
      <c r="K513" s="11" t="n">
        <f aca="false">IF(H513&gt;Settings!B514, 1, 0)</f>
        <v>0</v>
      </c>
      <c r="L513" s="11" t="n">
        <f aca="false">IF(G513, 1, 0)</f>
        <v>0</v>
      </c>
      <c r="M513" s="6" t="n">
        <f aca="false">IF(E513&gt;0, (I513/(J513/E513)) * (SUM(K513:L513)+1), 0)</f>
        <v>0</v>
      </c>
    </row>
    <row r="514" customFormat="false" ht="15.75" hidden="false" customHeight="false" outlineLevel="0" collapsed="false">
      <c r="A514" s="9"/>
      <c r="C514" s="12"/>
      <c r="D514" s="5"/>
      <c r="G514" s="10" t="b">
        <f aca="false">FALSE()</f>
        <v>0</v>
      </c>
      <c r="I514" s="11" t="e">
        <f aca="false">VLOOKUP(D514, Reference!$B$2:$D538, 2, FALSE())</f>
        <v>#N/A</v>
      </c>
      <c r="J514" s="11" t="e">
        <f aca="false">VLOOKUP(D514, Reference!$B$2:$D538, 3, FALSE())</f>
        <v>#N/A</v>
      </c>
      <c r="K514" s="11" t="n">
        <f aca="false">IF(H514&gt;Settings!B515, 1, 0)</f>
        <v>0</v>
      </c>
      <c r="L514" s="11" t="n">
        <f aca="false">IF(G514, 1, 0)</f>
        <v>0</v>
      </c>
      <c r="M514" s="6" t="n">
        <f aca="false">IF(E514&gt;0, (I514/(J514/E514)) * (SUM(K514:L514)+1), 0)</f>
        <v>0</v>
      </c>
    </row>
    <row r="515" customFormat="false" ht="15.75" hidden="false" customHeight="false" outlineLevel="0" collapsed="false">
      <c r="A515" s="9"/>
      <c r="C515" s="12"/>
      <c r="D515" s="5"/>
      <c r="G515" s="10" t="b">
        <f aca="false">FALSE()</f>
        <v>0</v>
      </c>
      <c r="I515" s="11" t="e">
        <f aca="false">VLOOKUP(D515, Reference!$B$2:$D538, 2, FALSE())</f>
        <v>#N/A</v>
      </c>
      <c r="J515" s="11" t="e">
        <f aca="false">VLOOKUP(D515, Reference!$B$2:$D538, 3, FALSE())</f>
        <v>#N/A</v>
      </c>
      <c r="K515" s="11" t="n">
        <f aca="false">IF(H515&gt;Settings!B516, 1, 0)</f>
        <v>0</v>
      </c>
      <c r="L515" s="11" t="n">
        <f aca="false">IF(G515, 1, 0)</f>
        <v>0</v>
      </c>
      <c r="M515" s="6" t="n">
        <f aca="false">IF(E515&gt;0, (I515/(J515/E515)) * (SUM(K515:L515)+1), 0)</f>
        <v>0</v>
      </c>
    </row>
    <row r="516" customFormat="false" ht="15.75" hidden="false" customHeight="false" outlineLevel="0" collapsed="false">
      <c r="A516" s="9"/>
      <c r="C516" s="12"/>
      <c r="D516" s="5"/>
      <c r="G516" s="10" t="b">
        <f aca="false">FALSE()</f>
        <v>0</v>
      </c>
      <c r="I516" s="11" t="e">
        <f aca="false">VLOOKUP(D516, Reference!$B$2:$D538, 2, FALSE())</f>
        <v>#N/A</v>
      </c>
      <c r="J516" s="11" t="e">
        <f aca="false">VLOOKUP(D516, Reference!$B$2:$D538, 3, FALSE())</f>
        <v>#N/A</v>
      </c>
      <c r="K516" s="11" t="n">
        <f aca="false">IF(H516&gt;Settings!B517, 1, 0)</f>
        <v>0</v>
      </c>
      <c r="L516" s="11" t="n">
        <f aca="false">IF(G516, 1, 0)</f>
        <v>0</v>
      </c>
      <c r="M516" s="6" t="n">
        <f aca="false">IF(E516&gt;0, (I516/(J516/E516)) * (SUM(K516:L516)+1), 0)</f>
        <v>0</v>
      </c>
    </row>
    <row r="517" customFormat="false" ht="15.75" hidden="false" customHeight="false" outlineLevel="0" collapsed="false">
      <c r="A517" s="9"/>
      <c r="C517" s="12"/>
      <c r="D517" s="5"/>
      <c r="G517" s="10" t="b">
        <f aca="false">FALSE()</f>
        <v>0</v>
      </c>
      <c r="I517" s="11" t="e">
        <f aca="false">VLOOKUP(D517, Reference!$B$2:$D538, 2, FALSE())</f>
        <v>#N/A</v>
      </c>
      <c r="J517" s="11" t="e">
        <f aca="false">VLOOKUP(D517, Reference!$B$2:$D538, 3, FALSE())</f>
        <v>#N/A</v>
      </c>
      <c r="K517" s="11" t="n">
        <f aca="false">IF(H517&gt;Settings!B518, 1, 0)</f>
        <v>0</v>
      </c>
      <c r="L517" s="11" t="n">
        <f aca="false">IF(G517, 1, 0)</f>
        <v>0</v>
      </c>
      <c r="M517" s="6" t="n">
        <f aca="false">IF(E517&gt;0, (I517/(J517/E517)) * (SUM(K517:L517)+1), 0)</f>
        <v>0</v>
      </c>
    </row>
    <row r="518" customFormat="false" ht="15.75" hidden="false" customHeight="false" outlineLevel="0" collapsed="false">
      <c r="A518" s="9"/>
      <c r="C518" s="12"/>
      <c r="D518" s="5"/>
      <c r="G518" s="10" t="b">
        <f aca="false">FALSE()</f>
        <v>0</v>
      </c>
      <c r="I518" s="11" t="e">
        <f aca="false">VLOOKUP(D518, Reference!$B$2:$D538, 2, FALSE())</f>
        <v>#N/A</v>
      </c>
      <c r="J518" s="11" t="e">
        <f aca="false">VLOOKUP(D518, Reference!$B$2:$D538, 3, FALSE())</f>
        <v>#N/A</v>
      </c>
      <c r="K518" s="11" t="n">
        <f aca="false">IF(H518&gt;Settings!B519, 1, 0)</f>
        <v>0</v>
      </c>
      <c r="L518" s="11" t="n">
        <f aca="false">IF(G518, 1, 0)</f>
        <v>0</v>
      </c>
      <c r="M518" s="6" t="n">
        <f aca="false">IF(E518&gt;0, (I518/(J518/E518)) * (SUM(K518:L518)+1), 0)</f>
        <v>0</v>
      </c>
    </row>
    <row r="519" customFormat="false" ht="15.75" hidden="false" customHeight="false" outlineLevel="0" collapsed="false">
      <c r="A519" s="9"/>
      <c r="C519" s="12"/>
      <c r="D519" s="5"/>
      <c r="G519" s="10" t="b">
        <f aca="false">FALSE()</f>
        <v>0</v>
      </c>
      <c r="I519" s="11" t="e">
        <f aca="false">VLOOKUP(D519, Reference!$B$2:$D538, 2, FALSE())</f>
        <v>#N/A</v>
      </c>
      <c r="J519" s="11" t="e">
        <f aca="false">VLOOKUP(D519, Reference!$B$2:$D538, 3, FALSE())</f>
        <v>#N/A</v>
      </c>
      <c r="K519" s="11" t="n">
        <f aca="false">IF(H519&gt;Settings!B520, 1, 0)</f>
        <v>0</v>
      </c>
      <c r="L519" s="11" t="n">
        <f aca="false">IF(G519, 1, 0)</f>
        <v>0</v>
      </c>
      <c r="M519" s="6" t="n">
        <f aca="false">IF(E519&gt;0, (I519/(J519/E519)) * (SUM(K519:L519)+1), 0)</f>
        <v>0</v>
      </c>
    </row>
    <row r="520" customFormat="false" ht="15.75" hidden="false" customHeight="false" outlineLevel="0" collapsed="false">
      <c r="A520" s="9"/>
      <c r="C520" s="12"/>
      <c r="D520" s="5"/>
      <c r="G520" s="10" t="b">
        <f aca="false">FALSE()</f>
        <v>0</v>
      </c>
      <c r="I520" s="11" t="e">
        <f aca="false">VLOOKUP(D520, Reference!$B$2:$D538, 2, FALSE())</f>
        <v>#N/A</v>
      </c>
      <c r="J520" s="11" t="e">
        <f aca="false">VLOOKUP(D520, Reference!$B$2:$D538, 3, FALSE())</f>
        <v>#N/A</v>
      </c>
      <c r="K520" s="11" t="n">
        <f aca="false">IF(H520&gt;Settings!B521, 1, 0)</f>
        <v>0</v>
      </c>
      <c r="L520" s="11" t="n">
        <f aca="false">IF(G520, 1, 0)</f>
        <v>0</v>
      </c>
      <c r="M520" s="6" t="n">
        <f aca="false">IF(E520&gt;0, (I520/(J520/E520)) * (SUM(K520:L520)+1), 0)</f>
        <v>0</v>
      </c>
    </row>
    <row r="521" customFormat="false" ht="15.75" hidden="false" customHeight="false" outlineLevel="0" collapsed="false">
      <c r="A521" s="9"/>
      <c r="C521" s="12"/>
      <c r="D521" s="5"/>
      <c r="G521" s="10" t="b">
        <f aca="false">FALSE()</f>
        <v>0</v>
      </c>
      <c r="I521" s="11" t="e">
        <f aca="false">VLOOKUP(D521, Reference!$B$2:$D538, 2, FALSE())</f>
        <v>#N/A</v>
      </c>
      <c r="J521" s="11" t="e">
        <f aca="false">VLOOKUP(D521, Reference!$B$2:$D538, 3, FALSE())</f>
        <v>#N/A</v>
      </c>
      <c r="K521" s="11" t="n">
        <f aca="false">IF(H521&gt;Settings!B522, 1, 0)</f>
        <v>0</v>
      </c>
      <c r="L521" s="11" t="n">
        <f aca="false">IF(G521, 1, 0)</f>
        <v>0</v>
      </c>
      <c r="M521" s="6" t="n">
        <f aca="false">IF(E521&gt;0, (I521/(J521/E521)) * (SUM(K521:L521)+1), 0)</f>
        <v>0</v>
      </c>
    </row>
    <row r="522" customFormat="false" ht="15.75" hidden="false" customHeight="false" outlineLevel="0" collapsed="false">
      <c r="A522" s="9"/>
      <c r="C522" s="12"/>
      <c r="D522" s="5"/>
      <c r="G522" s="10" t="b">
        <f aca="false">FALSE()</f>
        <v>0</v>
      </c>
      <c r="I522" s="11" t="e">
        <f aca="false">VLOOKUP(D522, Reference!$B$2:$D538, 2, FALSE())</f>
        <v>#N/A</v>
      </c>
      <c r="J522" s="11" t="e">
        <f aca="false">VLOOKUP(D522, Reference!$B$2:$D538, 3, FALSE())</f>
        <v>#N/A</v>
      </c>
      <c r="K522" s="11" t="n">
        <f aca="false">IF(H522&gt;Settings!B523, 1, 0)</f>
        <v>0</v>
      </c>
      <c r="L522" s="11" t="n">
        <f aca="false">IF(G522, 1, 0)</f>
        <v>0</v>
      </c>
      <c r="M522" s="6" t="n">
        <f aca="false">IF(E522&gt;0, (I522/(J522/E522)) * (SUM(K522:L522)+1), 0)</f>
        <v>0</v>
      </c>
    </row>
    <row r="523" customFormat="false" ht="15.75" hidden="false" customHeight="false" outlineLevel="0" collapsed="false">
      <c r="A523" s="9"/>
      <c r="C523" s="12"/>
      <c r="D523" s="5"/>
      <c r="G523" s="10" t="b">
        <f aca="false">FALSE()</f>
        <v>0</v>
      </c>
      <c r="I523" s="11" t="e">
        <f aca="false">VLOOKUP(D523, Reference!$B$2:$D538, 2, FALSE())</f>
        <v>#N/A</v>
      </c>
      <c r="J523" s="11" t="e">
        <f aca="false">VLOOKUP(D523, Reference!$B$2:$D538, 3, FALSE())</f>
        <v>#N/A</v>
      </c>
      <c r="K523" s="11" t="n">
        <f aca="false">IF(H523&gt;Settings!B524, 1, 0)</f>
        <v>0</v>
      </c>
      <c r="L523" s="11" t="n">
        <f aca="false">IF(G523, 1, 0)</f>
        <v>0</v>
      </c>
      <c r="M523" s="6" t="n">
        <f aca="false">IF(E523&gt;0, (I523/(J523/E523)) * (SUM(K523:L523)+1), 0)</f>
        <v>0</v>
      </c>
    </row>
    <row r="524" customFormat="false" ht="15.75" hidden="false" customHeight="false" outlineLevel="0" collapsed="false">
      <c r="A524" s="9"/>
      <c r="C524" s="12"/>
      <c r="D524" s="5"/>
      <c r="G524" s="10" t="b">
        <f aca="false">FALSE()</f>
        <v>0</v>
      </c>
      <c r="I524" s="11" t="e">
        <f aca="false">VLOOKUP(D524, Reference!$B$2:$D538, 2, FALSE())</f>
        <v>#N/A</v>
      </c>
      <c r="J524" s="11" t="e">
        <f aca="false">VLOOKUP(D524, Reference!$B$2:$D538, 3, FALSE())</f>
        <v>#N/A</v>
      </c>
      <c r="K524" s="11" t="n">
        <f aca="false">IF(H524&gt;Settings!B525, 1, 0)</f>
        <v>0</v>
      </c>
      <c r="L524" s="11" t="n">
        <f aca="false">IF(G524, 1, 0)</f>
        <v>0</v>
      </c>
      <c r="M524" s="6" t="n">
        <f aca="false">IF(E524&gt;0, (I524/(J524/E524)) * (SUM(K524:L524)+1), 0)</f>
        <v>0</v>
      </c>
    </row>
    <row r="525" customFormat="false" ht="15.75" hidden="false" customHeight="false" outlineLevel="0" collapsed="false">
      <c r="A525" s="9"/>
      <c r="C525" s="12"/>
      <c r="D525" s="5"/>
      <c r="G525" s="10" t="b">
        <f aca="false">FALSE()</f>
        <v>0</v>
      </c>
      <c r="I525" s="11" t="e">
        <f aca="false">VLOOKUP(D525, Reference!$B$2:$D538, 2, FALSE())</f>
        <v>#N/A</v>
      </c>
      <c r="J525" s="11" t="e">
        <f aca="false">VLOOKUP(D525, Reference!$B$2:$D538, 3, FALSE())</f>
        <v>#N/A</v>
      </c>
      <c r="K525" s="11" t="n">
        <f aca="false">IF(H525&gt;Settings!B526, 1, 0)</f>
        <v>0</v>
      </c>
      <c r="L525" s="11" t="n">
        <f aca="false">IF(G525, 1, 0)</f>
        <v>0</v>
      </c>
      <c r="M525" s="6" t="n">
        <f aca="false">IF(E525&gt;0, (I525/(J525/E525)) * (SUM(K525:L525)+1), 0)</f>
        <v>0</v>
      </c>
    </row>
    <row r="526" customFormat="false" ht="15.75" hidden="false" customHeight="false" outlineLevel="0" collapsed="false">
      <c r="A526" s="9"/>
      <c r="C526" s="12"/>
      <c r="D526" s="5"/>
      <c r="G526" s="10" t="b">
        <f aca="false">FALSE()</f>
        <v>0</v>
      </c>
      <c r="I526" s="11" t="e">
        <f aca="false">VLOOKUP(D526, Reference!$B$2:$D538, 2, FALSE())</f>
        <v>#N/A</v>
      </c>
      <c r="J526" s="11" t="e">
        <f aca="false">VLOOKUP(D526, Reference!$B$2:$D538, 3, FALSE())</f>
        <v>#N/A</v>
      </c>
      <c r="K526" s="11" t="n">
        <f aca="false">IF(H526&gt;Settings!B527, 1, 0)</f>
        <v>0</v>
      </c>
      <c r="L526" s="11" t="n">
        <f aca="false">IF(G526, 1, 0)</f>
        <v>0</v>
      </c>
      <c r="M526" s="6" t="n">
        <f aca="false">IF(E526&gt;0, (I526/(J526/E526)) * (SUM(K526:L526)+1), 0)</f>
        <v>0</v>
      </c>
    </row>
    <row r="527" customFormat="false" ht="15.75" hidden="false" customHeight="false" outlineLevel="0" collapsed="false">
      <c r="A527" s="9"/>
      <c r="C527" s="12"/>
      <c r="D527" s="5"/>
      <c r="G527" s="10" t="b">
        <f aca="false">FALSE()</f>
        <v>0</v>
      </c>
      <c r="I527" s="11" t="e">
        <f aca="false">VLOOKUP(D527, Reference!$B$2:$D538, 2, FALSE())</f>
        <v>#N/A</v>
      </c>
      <c r="J527" s="11" t="e">
        <f aca="false">VLOOKUP(D527, Reference!$B$2:$D538, 3, FALSE())</f>
        <v>#N/A</v>
      </c>
      <c r="K527" s="11" t="n">
        <f aca="false">IF(H527&gt;Settings!B528, 1, 0)</f>
        <v>0</v>
      </c>
      <c r="L527" s="11" t="n">
        <f aca="false">IF(G527, 1, 0)</f>
        <v>0</v>
      </c>
      <c r="M527" s="6" t="n">
        <f aca="false">IF(E527&gt;0, (I527/(J527/E527)) * (SUM(K527:L527)+1), 0)</f>
        <v>0</v>
      </c>
    </row>
    <row r="528" customFormat="false" ht="15.75" hidden="false" customHeight="false" outlineLevel="0" collapsed="false">
      <c r="A528" s="9"/>
      <c r="C528" s="12"/>
      <c r="D528" s="5"/>
      <c r="G528" s="10" t="b">
        <f aca="false">FALSE()</f>
        <v>0</v>
      </c>
      <c r="I528" s="11" t="e">
        <f aca="false">VLOOKUP(D528, Reference!$B$2:$D538, 2, FALSE())</f>
        <v>#N/A</v>
      </c>
      <c r="J528" s="11" t="e">
        <f aca="false">VLOOKUP(D528, Reference!$B$2:$D538, 3, FALSE())</f>
        <v>#N/A</v>
      </c>
      <c r="K528" s="11" t="n">
        <f aca="false">IF(H528&gt;Settings!B529, 1, 0)</f>
        <v>0</v>
      </c>
      <c r="L528" s="11" t="n">
        <f aca="false">IF(G528, 1, 0)</f>
        <v>0</v>
      </c>
      <c r="M528" s="6" t="n">
        <f aca="false">IF(E528&gt;0, (I528/(J528/E528)) * (SUM(K528:L528)+1), 0)</f>
        <v>0</v>
      </c>
    </row>
    <row r="529" customFormat="false" ht="15.75" hidden="false" customHeight="false" outlineLevel="0" collapsed="false">
      <c r="A529" s="9"/>
      <c r="C529" s="12"/>
      <c r="D529" s="5"/>
      <c r="G529" s="10" t="b">
        <f aca="false">FALSE()</f>
        <v>0</v>
      </c>
      <c r="I529" s="11" t="e">
        <f aca="false">VLOOKUP(D529, Reference!$B$2:$D538, 2, FALSE())</f>
        <v>#N/A</v>
      </c>
      <c r="J529" s="11" t="e">
        <f aca="false">VLOOKUP(D529, Reference!$B$2:$D538, 3, FALSE())</f>
        <v>#N/A</v>
      </c>
      <c r="K529" s="11" t="n">
        <f aca="false">IF(H529&gt;Settings!B530, 1, 0)</f>
        <v>0</v>
      </c>
      <c r="L529" s="11" t="n">
        <f aca="false">IF(G529, 1, 0)</f>
        <v>0</v>
      </c>
      <c r="M529" s="6" t="n">
        <f aca="false">IF(E529&gt;0, (I529/(J529/E529)) * (SUM(K529:L529)+1), 0)</f>
        <v>0</v>
      </c>
    </row>
    <row r="530" customFormat="false" ht="15.75" hidden="false" customHeight="false" outlineLevel="0" collapsed="false">
      <c r="A530" s="9"/>
      <c r="C530" s="12"/>
      <c r="D530" s="5"/>
      <c r="G530" s="10" t="b">
        <f aca="false">FALSE()</f>
        <v>0</v>
      </c>
      <c r="I530" s="11" t="e">
        <f aca="false">VLOOKUP(D530, Reference!$B$2:$D538, 2, FALSE())</f>
        <v>#N/A</v>
      </c>
      <c r="J530" s="11" t="e">
        <f aca="false">VLOOKUP(D530, Reference!$B$2:$D538, 3, FALSE())</f>
        <v>#N/A</v>
      </c>
      <c r="K530" s="11" t="n">
        <f aca="false">IF(H530&gt;Settings!B531, 1, 0)</f>
        <v>0</v>
      </c>
      <c r="L530" s="11" t="n">
        <f aca="false">IF(G530, 1, 0)</f>
        <v>0</v>
      </c>
      <c r="M530" s="6" t="n">
        <f aca="false">IF(E530&gt;0, (I530/(J530/E530)) * (SUM(K530:L530)+1), 0)</f>
        <v>0</v>
      </c>
    </row>
    <row r="531" customFormat="false" ht="15.75" hidden="false" customHeight="false" outlineLevel="0" collapsed="false">
      <c r="A531" s="9"/>
      <c r="C531" s="12"/>
      <c r="D531" s="5"/>
      <c r="G531" s="10" t="b">
        <f aca="false">FALSE()</f>
        <v>0</v>
      </c>
      <c r="I531" s="11" t="e">
        <f aca="false">VLOOKUP(D531, Reference!$B$2:$D538, 2, FALSE())</f>
        <v>#N/A</v>
      </c>
      <c r="J531" s="11" t="e">
        <f aca="false">VLOOKUP(D531, Reference!$B$2:$D538, 3, FALSE())</f>
        <v>#N/A</v>
      </c>
      <c r="K531" s="11" t="n">
        <f aca="false">IF(H531&gt;Settings!B532, 1, 0)</f>
        <v>0</v>
      </c>
      <c r="L531" s="11" t="n">
        <f aca="false">IF(G531, 1, 0)</f>
        <v>0</v>
      </c>
      <c r="M531" s="6" t="n">
        <f aca="false">IF(E531&gt;0, (I531/(J531/E531)) * (SUM(K531:L531)+1), 0)</f>
        <v>0</v>
      </c>
    </row>
    <row r="532" customFormat="false" ht="15.75" hidden="false" customHeight="false" outlineLevel="0" collapsed="false">
      <c r="A532" s="9"/>
      <c r="C532" s="12"/>
      <c r="D532" s="5"/>
      <c r="G532" s="10" t="b">
        <f aca="false">FALSE()</f>
        <v>0</v>
      </c>
      <c r="I532" s="11" t="e">
        <f aca="false">VLOOKUP(D532, Reference!$B$2:$D538, 2, FALSE())</f>
        <v>#N/A</v>
      </c>
      <c r="J532" s="11" t="e">
        <f aca="false">VLOOKUP(D532, Reference!$B$2:$D538, 3, FALSE())</f>
        <v>#N/A</v>
      </c>
      <c r="K532" s="11" t="n">
        <f aca="false">IF(H532&gt;Settings!B533, 1, 0)</f>
        <v>0</v>
      </c>
      <c r="L532" s="11" t="n">
        <f aca="false">IF(G532, 1, 0)</f>
        <v>0</v>
      </c>
      <c r="M532" s="6" t="n">
        <f aca="false">IF(E532&gt;0, (I532/(J532/E532)) * (SUM(K532:L532)+1), 0)</f>
        <v>0</v>
      </c>
    </row>
    <row r="533" customFormat="false" ht="15.75" hidden="false" customHeight="false" outlineLevel="0" collapsed="false">
      <c r="A533" s="9"/>
      <c r="C533" s="12"/>
      <c r="D533" s="5"/>
      <c r="G533" s="10" t="b">
        <f aca="false">FALSE()</f>
        <v>0</v>
      </c>
      <c r="I533" s="11" t="e">
        <f aca="false">VLOOKUP(D533, Reference!$B$2:$D538, 2, FALSE())</f>
        <v>#N/A</v>
      </c>
      <c r="J533" s="11" t="e">
        <f aca="false">VLOOKUP(D533, Reference!$B$2:$D538, 3, FALSE())</f>
        <v>#N/A</v>
      </c>
      <c r="K533" s="11" t="n">
        <f aca="false">IF(H533&gt;Settings!B534, 1, 0)</f>
        <v>0</v>
      </c>
      <c r="L533" s="11" t="n">
        <f aca="false">IF(G533, 1, 0)</f>
        <v>0</v>
      </c>
      <c r="M533" s="6" t="n">
        <f aca="false">IF(E533&gt;0, (I533/(J533/E533)) * (SUM(K533:L533)+1), 0)</f>
        <v>0</v>
      </c>
    </row>
    <row r="534" customFormat="false" ht="15.75" hidden="false" customHeight="false" outlineLevel="0" collapsed="false">
      <c r="A534" s="9"/>
      <c r="C534" s="12"/>
      <c r="D534" s="5"/>
      <c r="G534" s="10" t="b">
        <f aca="false">FALSE()</f>
        <v>0</v>
      </c>
      <c r="I534" s="11" t="e">
        <f aca="false">VLOOKUP(D534, Reference!$B$2:$D538, 2, FALSE())</f>
        <v>#N/A</v>
      </c>
      <c r="J534" s="11" t="e">
        <f aca="false">VLOOKUP(D534, Reference!$B$2:$D538, 3, FALSE())</f>
        <v>#N/A</v>
      </c>
      <c r="K534" s="11" t="n">
        <f aca="false">IF(H534&gt;Settings!B535, 1, 0)</f>
        <v>0</v>
      </c>
      <c r="L534" s="11" t="n">
        <f aca="false">IF(G534, 1, 0)</f>
        <v>0</v>
      </c>
      <c r="M534" s="6" t="n">
        <f aca="false">IF(E534&gt;0, (I534/(J534/E534)) * (SUM(K534:L534)+1), 0)</f>
        <v>0</v>
      </c>
    </row>
    <row r="535" customFormat="false" ht="15.75" hidden="false" customHeight="false" outlineLevel="0" collapsed="false">
      <c r="A535" s="9"/>
      <c r="C535" s="12"/>
      <c r="D535" s="5"/>
      <c r="G535" s="10" t="b">
        <f aca="false">FALSE()</f>
        <v>0</v>
      </c>
      <c r="I535" s="11" t="e">
        <f aca="false">VLOOKUP(D535, Reference!$B$2:$D538, 2, FALSE())</f>
        <v>#N/A</v>
      </c>
      <c r="J535" s="11" t="e">
        <f aca="false">VLOOKUP(D535, Reference!$B$2:$D538, 3, FALSE())</f>
        <v>#N/A</v>
      </c>
      <c r="K535" s="11" t="n">
        <f aca="false">IF(H535&gt;Settings!B536, 1, 0)</f>
        <v>0</v>
      </c>
      <c r="L535" s="11" t="n">
        <f aca="false">IF(G535, 1, 0)</f>
        <v>0</v>
      </c>
      <c r="M535" s="6" t="n">
        <f aca="false">IF(E535&gt;0, (I535/(J535/E535)) * (SUM(K535:L535)+1), 0)</f>
        <v>0</v>
      </c>
    </row>
    <row r="536" customFormat="false" ht="15.75" hidden="false" customHeight="false" outlineLevel="0" collapsed="false">
      <c r="A536" s="9"/>
      <c r="C536" s="12"/>
      <c r="D536" s="5"/>
      <c r="G536" s="10" t="b">
        <f aca="false">FALSE()</f>
        <v>0</v>
      </c>
      <c r="I536" s="11" t="e">
        <f aca="false">VLOOKUP(D536, Reference!$B$2:$D538, 2, FALSE())</f>
        <v>#N/A</v>
      </c>
      <c r="J536" s="11" t="e">
        <f aca="false">VLOOKUP(D536, Reference!$B$2:$D538, 3, FALSE())</f>
        <v>#N/A</v>
      </c>
      <c r="K536" s="11" t="n">
        <f aca="false">IF(H536&gt;Settings!B537, 1, 0)</f>
        <v>0</v>
      </c>
      <c r="L536" s="11" t="n">
        <f aca="false">IF(G536, 1, 0)</f>
        <v>0</v>
      </c>
      <c r="M536" s="6" t="n">
        <f aca="false">IF(E536&gt;0, (I536/(J536/E536)) * (SUM(K536:L536)+1), 0)</f>
        <v>0</v>
      </c>
    </row>
    <row r="537" customFormat="false" ht="15.75" hidden="false" customHeight="false" outlineLevel="0" collapsed="false">
      <c r="A537" s="9"/>
      <c r="C537" s="12"/>
      <c r="D537" s="5"/>
      <c r="G537" s="10" t="b">
        <f aca="false">FALSE()</f>
        <v>0</v>
      </c>
      <c r="I537" s="11" t="e">
        <f aca="false">VLOOKUP(D537, Reference!$B$2:$D538, 2, FALSE())</f>
        <v>#N/A</v>
      </c>
      <c r="J537" s="11" t="e">
        <f aca="false">VLOOKUP(D537, Reference!$B$2:$D538, 3, FALSE())</f>
        <v>#N/A</v>
      </c>
      <c r="K537" s="11" t="n">
        <f aca="false">IF(H537&gt;Settings!B538, 1, 0)</f>
        <v>0</v>
      </c>
      <c r="L537" s="11" t="n">
        <f aca="false">IF(G537, 1, 0)</f>
        <v>0</v>
      </c>
      <c r="M537" s="6" t="n">
        <f aca="false">IF(E537&gt;0, (I537/(J537/E537)) * (SUM(K537:L537)+1), 0)</f>
        <v>0</v>
      </c>
    </row>
    <row r="538" customFormat="false" ht="15.75" hidden="false" customHeight="false" outlineLevel="0" collapsed="false">
      <c r="A538" s="9"/>
      <c r="C538" s="12"/>
      <c r="D538" s="5"/>
      <c r="G538" s="10" t="b">
        <f aca="false">FALSE()</f>
        <v>0</v>
      </c>
      <c r="I538" s="11" t="e">
        <f aca="false">VLOOKUP(D538, Reference!$B$2:$D538, 2, FALSE())</f>
        <v>#N/A</v>
      </c>
      <c r="J538" s="11" t="e">
        <f aca="false">VLOOKUP(D538, Reference!$B$2:$D538, 3, FALSE())</f>
        <v>#N/A</v>
      </c>
      <c r="K538" s="11" t="n">
        <f aca="false">IF(H538&gt;Settings!B539, 1, 0)</f>
        <v>0</v>
      </c>
      <c r="L538" s="11" t="n">
        <f aca="false">IF(G538, 1, 0)</f>
        <v>0</v>
      </c>
      <c r="M538" s="6" t="n">
        <f aca="false">IF(E538&gt;0, (I538/(J538/E538)) * (SUM(K538:L538)+1), 0)</f>
        <v>0</v>
      </c>
    </row>
  </sheetData>
  <autoFilter ref="A1:I1"/>
  <dataValidations count="3">
    <dataValidation allowBlank="true" errorStyle="stop" operator="between" showDropDown="false" showErrorMessage="false" showInputMessage="false" sqref="C2:C538" type="list">
      <formula1>Reference!$A$2:$A538</formula1>
      <formula2>0</formula2>
    </dataValidation>
    <dataValidation allowBlank="true" errorStyle="stop" operator="between" showDropDown="false" showErrorMessage="false" showInputMessage="false" sqref="D2:D538" type="list">
      <formula1>Reference!$B$2:$B538</formula1>
      <formula2>0</formula2>
    </dataValidation>
    <dataValidation allowBlank="true" errorStyle="stop" operator="between" showDropDown="false" showErrorMessage="true" showInputMessage="false" sqref="G2:G538" type="list">
      <formula1>"True,False"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7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3" activeCellId="0" sqref="B3"/>
    </sheetView>
  </sheetViews>
  <sheetFormatPr defaultColWidth="11.22265625" defaultRowHeight="15.75" zeroHeight="false" outlineLevelRow="0" outlineLevelCol="0"/>
  <cols>
    <col collapsed="false" customWidth="true" hidden="false" outlineLevel="0" max="1" min="1" style="0" width="14.11"/>
  </cols>
  <sheetData>
    <row r="1" customFormat="false" ht="15.75" hidden="false" customHeight="false" outlineLevel="0" collapsed="false">
      <c r="A1" s="1" t="s">
        <v>0</v>
      </c>
      <c r="B1" s="1" t="s">
        <v>7</v>
      </c>
      <c r="C1" s="1" t="s">
        <v>22</v>
      </c>
      <c r="D1" s="1" t="s">
        <v>23</v>
      </c>
      <c r="E1" s="1" t="s">
        <v>24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.75" hidden="false" customHeight="false" outlineLevel="0" collapsed="false">
      <c r="A2" s="4" t="n">
        <v>46082</v>
      </c>
      <c r="B2" s="13" t="n">
        <v>0.5</v>
      </c>
      <c r="C2" s="5" t="n">
        <v>80</v>
      </c>
      <c r="D2" s="5" t="n">
        <v>132</v>
      </c>
      <c r="E2" s="5" t="n">
        <v>80</v>
      </c>
    </row>
    <row r="709" customFormat="false" ht="15.75" hidden="false" customHeight="false" outlineLevel="0" collapsed="false">
      <c r="A709" s="14"/>
    </row>
  </sheetData>
  <conditionalFormatting sqref="D2:D709">
    <cfRule type="cellIs" priority="2" operator="between" aboveAverage="0" equalAverage="0" bottom="0" percent="0" rank="0" text="" dxfId="0">
      <formula>120</formula>
      <formula>90</formula>
    </cfRule>
    <cfRule type="cellIs" priority="3" operator="between" aboveAverage="0" equalAverage="0" bottom="0" percent="0" rank="0" text="" dxfId="6">
      <formula>120</formula>
      <formula>129</formula>
    </cfRule>
    <cfRule type="cellIs" priority="4" operator="between" aboveAverage="0" equalAverage="0" bottom="0" percent="0" rank="0" text="" dxfId="7">
      <formula>130</formula>
      <formula>139</formula>
    </cfRule>
    <cfRule type="cellIs" priority="5" operator="greaterThanOrEqual" aboveAverage="0" equalAverage="0" bottom="0" percent="0" rank="0" text="" dxfId="1">
      <formula>140</formula>
    </cfRule>
  </conditionalFormatting>
  <conditionalFormatting sqref="E2:E709">
    <cfRule type="cellIs" priority="6" operator="between" aboveAverage="0" equalAverage="0" bottom="0" percent="0" rank="0" text="" dxfId="0">
      <formula>80</formula>
      <formula>59</formula>
    </cfRule>
    <cfRule type="cellIs" priority="7" operator="between" aboveAverage="0" equalAverage="0" bottom="0" percent="0" rank="0" text="" dxfId="6">
      <formula>80</formula>
      <formula>89</formula>
    </cfRule>
    <cfRule type="cellIs" priority="8" operator="greaterThanOrEqual" aboveAverage="0" equalAverage="0" bottom="0" percent="0" rank="0" text="" dxfId="1">
      <formula>90</formula>
    </cfRule>
  </conditionalFormatting>
  <conditionalFormatting sqref="D2">
    <cfRule type="cellIs" priority="9" operator="lessThan" aboveAverage="0" equalAverage="0" bottom="0" percent="0" rank="0" text="" dxfId="8">
      <formula>90</formula>
    </cfRule>
  </conditionalFormatting>
  <conditionalFormatting sqref="E2">
    <cfRule type="cellIs" priority="10" operator="lessThan" aboveAverage="0" equalAverage="0" bottom="0" percent="0" rank="0" text="" dxfId="8">
      <formula>60</formula>
    </cfRule>
  </conditionalFormatting>
  <conditionalFormatting sqref="C2:C709">
    <cfRule type="cellIs" priority="11" operator="greaterThan" aboveAverage="0" equalAverage="0" bottom="0" percent="0" rank="0" text="" dxfId="1">
      <formula>100</formula>
    </cfRule>
    <cfRule type="cellIs" priority="12" operator="lessThan" aboveAverage="0" equalAverage="0" bottom="0" percent="0" rank="0" text="" dxfId="8">
      <formula>60</formula>
    </cfRule>
  </conditionalFormatting>
  <conditionalFormatting sqref="C2">
    <cfRule type="expression" priority="13" aboveAverage="0" equalAverage="0" bottom="0" percent="0" rank="0" text="" dxfId="0">
      <formula>LEN(TRIM(C2))&gt;0</formula>
    </cfRule>
  </conditionalFormatting>
  <printOptions headings="false" gridLines="true" gridLinesSet="true" horizontalCentered="true" verticalCentered="false"/>
  <pageMargins left="0.7" right="0.7" top="0.75" bottom="0.75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L23" activeCellId="0" sqref="L23"/>
    </sheetView>
  </sheetViews>
  <sheetFormatPr defaultColWidth="11.22265625" defaultRowHeight="15.75" zeroHeight="false" outlineLevelRow="0" outlineLevelCol="0"/>
  <cols>
    <col collapsed="false" customWidth="true" hidden="false" outlineLevel="0" max="1" min="1" style="0" width="14.67"/>
    <col collapsed="false" customWidth="true" hidden="false" outlineLevel="0" max="14" min="14" style="0" width="13.44"/>
  </cols>
  <sheetData>
    <row r="1" customFormat="false" ht="15.75" hidden="false" customHeight="false" outlineLevel="0" collapsed="false">
      <c r="A1" s="1" t="s">
        <v>0</v>
      </c>
      <c r="B1" s="1" t="s">
        <v>7</v>
      </c>
      <c r="C1" s="1" t="s">
        <v>25</v>
      </c>
      <c r="D1" s="1" t="s">
        <v>26</v>
      </c>
      <c r="E1" s="1" t="s">
        <v>27</v>
      </c>
      <c r="F1" s="1" t="s">
        <v>28</v>
      </c>
      <c r="G1" s="1" t="s">
        <v>29</v>
      </c>
      <c r="H1" s="1" t="s">
        <v>30</v>
      </c>
      <c r="I1" s="1" t="s">
        <v>31</v>
      </c>
      <c r="J1" s="1" t="s">
        <v>32</v>
      </c>
      <c r="K1" s="1" t="s">
        <v>33</v>
      </c>
      <c r="L1" s="1" t="s">
        <v>34</v>
      </c>
      <c r="M1" s="1" t="s">
        <v>35</v>
      </c>
      <c r="N1" s="1" t="s">
        <v>36</v>
      </c>
      <c r="O1" s="1" t="s">
        <v>19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5.75" hidden="false" customHeight="false" outlineLevel="0" collapsed="false">
      <c r="A2" s="4" t="n">
        <v>46082</v>
      </c>
      <c r="B2" s="13" t="n">
        <v>0.257638888888889</v>
      </c>
      <c r="C2" s="15" t="n">
        <v>58</v>
      </c>
      <c r="D2" s="15" t="n">
        <v>62</v>
      </c>
      <c r="E2" s="15" t="n">
        <v>78</v>
      </c>
      <c r="F2" s="15" t="n">
        <v>82</v>
      </c>
      <c r="G2" s="15" t="n">
        <v>82</v>
      </c>
      <c r="H2" s="15" t="n">
        <v>78</v>
      </c>
      <c r="I2" s="15" t="n">
        <v>80</v>
      </c>
      <c r="J2" s="15" t="n">
        <v>82</v>
      </c>
      <c r="K2" s="15" t="n">
        <v>81</v>
      </c>
      <c r="L2" s="15" t="n">
        <v>121</v>
      </c>
      <c r="M2" s="15" t="n">
        <v>120</v>
      </c>
      <c r="N2" s="11" t="n">
        <f aca="false">MAX(C2:M2)-MIN(C2:M2)</f>
        <v>63</v>
      </c>
    </row>
    <row r="3" customFormat="false" ht="15.75" hidden="false" customHeight="false" outlineLevel="0" collapsed="false">
      <c r="A3" s="14"/>
      <c r="B3" s="13"/>
    </row>
    <row r="4" customFormat="false" ht="15.75" hidden="false" customHeight="false" outlineLevel="0" collapsed="false">
      <c r="A4" s="14"/>
      <c r="B4" s="13"/>
    </row>
    <row r="5" customFormat="false" ht="15.75" hidden="false" customHeight="false" outlineLevel="0" collapsed="false">
      <c r="A5" s="14"/>
      <c r="B5" s="13"/>
    </row>
    <row r="6" customFormat="false" ht="15.75" hidden="false" customHeight="false" outlineLevel="0" collapsed="false">
      <c r="A6" s="14"/>
      <c r="B6" s="13"/>
    </row>
    <row r="7" customFormat="false" ht="15.75" hidden="false" customHeight="false" outlineLevel="0" collapsed="false">
      <c r="A7" s="14"/>
      <c r="B7" s="13"/>
    </row>
    <row r="8" customFormat="false" ht="15.75" hidden="false" customHeight="false" outlineLevel="0" collapsed="false">
      <c r="A8" s="14"/>
      <c r="B8" s="13"/>
    </row>
    <row r="9" customFormat="false" ht="15.75" hidden="false" customHeight="false" outlineLevel="0" collapsed="false">
      <c r="A9" s="14"/>
      <c r="B9" s="13"/>
    </row>
    <row r="10" customFormat="false" ht="15.75" hidden="false" customHeight="false" outlineLevel="0" collapsed="false">
      <c r="A10" s="14"/>
      <c r="B10" s="13"/>
    </row>
    <row r="11" customFormat="false" ht="15.75" hidden="false" customHeight="false" outlineLevel="0" collapsed="false">
      <c r="A11" s="14"/>
      <c r="B11" s="13"/>
    </row>
    <row r="12" customFormat="false" ht="15.75" hidden="false" customHeight="false" outlineLevel="0" collapsed="false">
      <c r="A12" s="14"/>
      <c r="B12" s="13"/>
    </row>
  </sheetData>
  <conditionalFormatting sqref="N2:N1000">
    <cfRule type="cellIs" priority="2" operator="lessThan" aboveAverage="0" equalAverage="0" bottom="0" percent="0" rank="0" text="" dxfId="0">
      <formula>30</formula>
    </cfRule>
    <cfRule type="cellIs" priority="3" operator="greaterThanOrEqual" aboveAverage="0" equalAverage="0" bottom="0" percent="0" rank="0" text="" dxfId="1">
      <formula>30</formula>
    </cfRule>
  </conditionalFormatting>
  <conditionalFormatting sqref="C1:M1000">
    <cfRule type="cellIs" priority="4" operator="greaterThan" aboveAverage="0" equalAverage="0" bottom="0" percent="0" rank="0" text="" dxfId="1">
      <formula>120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9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3" activeCellId="0" sqref="B3"/>
    </sheetView>
  </sheetViews>
  <sheetFormatPr defaultColWidth="11.22265625" defaultRowHeight="15.75" zeroHeight="false" outlineLevelRow="0" outlineLevelCol="0"/>
  <sheetData>
    <row r="1" customFormat="false" ht="15.75" hidden="false" customHeight="false" outlineLevel="0" collapsed="false">
      <c r="A1" s="1" t="s">
        <v>8</v>
      </c>
      <c r="B1" s="1" t="s">
        <v>9</v>
      </c>
      <c r="C1" s="1" t="s">
        <v>18</v>
      </c>
      <c r="D1" s="1" t="s">
        <v>37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customFormat="false" ht="15.75" hidden="false" customHeight="false" outlineLevel="0" collapsed="false">
      <c r="A2" s="5" t="s">
        <v>38</v>
      </c>
      <c r="B2" s="5" t="s">
        <v>39</v>
      </c>
      <c r="C2" s="5" t="n">
        <v>10</v>
      </c>
      <c r="D2" s="5" t="n">
        <v>30</v>
      </c>
      <c r="K2" s="11" t="str">
        <f aca="false">IFERROR(__xludf.dummyfunction("FILTER(B2:B999, A2:A999 = K1)"),"")</f>
        <v/>
      </c>
    </row>
    <row r="3" customFormat="false" ht="15.75" hidden="false" customHeight="false" outlineLevel="0" collapsed="false">
      <c r="A3" s="5" t="s">
        <v>38</v>
      </c>
      <c r="B3" s="5" t="s">
        <v>40</v>
      </c>
      <c r="C3" s="5" t="n">
        <v>10</v>
      </c>
      <c r="D3" s="5" t="n">
        <v>60</v>
      </c>
      <c r="K3" s="11"/>
    </row>
    <row r="4" customFormat="false" ht="15.75" hidden="false" customHeight="false" outlineLevel="0" collapsed="false">
      <c r="A4" s="5" t="s">
        <v>20</v>
      </c>
      <c r="B4" s="5" t="s">
        <v>41</v>
      </c>
      <c r="C4" s="5" t="n">
        <v>10</v>
      </c>
      <c r="D4" s="5" t="n">
        <v>60</v>
      </c>
      <c r="K4" s="11"/>
    </row>
    <row r="5" customFormat="false" ht="15.75" hidden="false" customHeight="false" outlineLevel="0" collapsed="false">
      <c r="A5" s="5" t="s">
        <v>42</v>
      </c>
      <c r="B5" s="5" t="s">
        <v>43</v>
      </c>
      <c r="C5" s="5" t="n">
        <v>10</v>
      </c>
      <c r="D5" s="5" t="n">
        <v>60</v>
      </c>
      <c r="K5" s="11"/>
    </row>
    <row r="6" customFormat="false" ht="15.75" hidden="false" customHeight="false" outlineLevel="0" collapsed="false">
      <c r="A6" s="5" t="s">
        <v>20</v>
      </c>
      <c r="B6" s="5" t="s">
        <v>44</v>
      </c>
      <c r="C6" s="5" t="n">
        <v>10</v>
      </c>
      <c r="D6" s="5" t="n">
        <v>60</v>
      </c>
      <c r="K6" s="11"/>
    </row>
    <row r="7" customFormat="false" ht="15.75" hidden="false" customHeight="false" outlineLevel="0" collapsed="false">
      <c r="A7" s="5" t="s">
        <v>20</v>
      </c>
      <c r="B7" s="5" t="s">
        <v>45</v>
      </c>
      <c r="C7" s="5" t="n">
        <v>10</v>
      </c>
      <c r="D7" s="5" t="n">
        <v>60</v>
      </c>
      <c r="K7" s="11"/>
    </row>
    <row r="8" customFormat="false" ht="15.75" hidden="false" customHeight="false" outlineLevel="0" collapsed="false">
      <c r="A8" s="5" t="s">
        <v>20</v>
      </c>
      <c r="B8" s="5" t="s">
        <v>46</v>
      </c>
      <c r="C8" s="5" t="n">
        <v>9</v>
      </c>
      <c r="D8" s="5" t="n">
        <v>60</v>
      </c>
      <c r="K8" s="11"/>
    </row>
    <row r="9" customFormat="false" ht="15.75" hidden="false" customHeight="false" outlineLevel="0" collapsed="false">
      <c r="A9" s="5" t="s">
        <v>20</v>
      </c>
      <c r="B9" s="5" t="s">
        <v>47</v>
      </c>
      <c r="C9" s="5" t="n">
        <v>8</v>
      </c>
      <c r="D9" s="5" t="n">
        <v>60</v>
      </c>
      <c r="K9" s="11"/>
    </row>
    <row r="10" customFormat="false" ht="15.75" hidden="false" customHeight="false" outlineLevel="0" collapsed="false">
      <c r="A10" s="5" t="s">
        <v>20</v>
      </c>
      <c r="B10" s="5" t="s">
        <v>48</v>
      </c>
      <c r="C10" s="5" t="n">
        <v>8</v>
      </c>
      <c r="D10" s="5" t="n">
        <v>60</v>
      </c>
      <c r="K10" s="11"/>
    </row>
    <row r="11" customFormat="false" ht="15.75" hidden="false" customHeight="false" outlineLevel="0" collapsed="false">
      <c r="A11" s="5" t="s">
        <v>38</v>
      </c>
      <c r="B11" s="5" t="s">
        <v>49</v>
      </c>
      <c r="C11" s="5" t="n">
        <v>5.5</v>
      </c>
      <c r="D11" s="5" t="n">
        <v>60</v>
      </c>
      <c r="K11" s="11"/>
    </row>
    <row r="12" customFormat="false" ht="15.75" hidden="false" customHeight="false" outlineLevel="0" collapsed="false">
      <c r="A12" s="5" t="s">
        <v>20</v>
      </c>
      <c r="B12" s="5" t="s">
        <v>50</v>
      </c>
      <c r="C12" s="5" t="n">
        <v>6</v>
      </c>
      <c r="D12" s="5" t="n">
        <v>60</v>
      </c>
      <c r="K12" s="11"/>
    </row>
    <row r="13" customFormat="false" ht="15.75" hidden="false" customHeight="false" outlineLevel="0" collapsed="false">
      <c r="A13" s="5" t="s">
        <v>20</v>
      </c>
      <c r="B13" s="5" t="s">
        <v>21</v>
      </c>
      <c r="C13" s="5" t="n">
        <v>5</v>
      </c>
      <c r="D13" s="5" t="n">
        <v>60</v>
      </c>
      <c r="K13" s="11"/>
    </row>
    <row r="14" customFormat="false" ht="15.75" hidden="false" customHeight="false" outlineLevel="0" collapsed="false">
      <c r="A14" s="5" t="s">
        <v>38</v>
      </c>
      <c r="B14" s="5" t="s">
        <v>51</v>
      </c>
      <c r="C14" s="5" t="n">
        <v>4</v>
      </c>
      <c r="D14" s="5" t="n">
        <v>30</v>
      </c>
      <c r="K14" s="11"/>
    </row>
    <row r="15" customFormat="false" ht="15.75" hidden="false" customHeight="false" outlineLevel="0" collapsed="false">
      <c r="A15" s="5" t="s">
        <v>38</v>
      </c>
      <c r="B15" s="5" t="s">
        <v>52</v>
      </c>
      <c r="C15" s="5" t="n">
        <v>4</v>
      </c>
      <c r="D15" s="5" t="n">
        <v>60</v>
      </c>
      <c r="K15" s="11"/>
    </row>
    <row r="16" customFormat="false" ht="15.75" hidden="false" customHeight="false" outlineLevel="0" collapsed="false">
      <c r="A16" s="5" t="s">
        <v>38</v>
      </c>
      <c r="B16" s="5" t="s">
        <v>53</v>
      </c>
      <c r="C16" s="5" t="n">
        <v>5</v>
      </c>
      <c r="D16" s="5" t="n">
        <v>60</v>
      </c>
      <c r="K16" s="11"/>
    </row>
    <row r="17" customFormat="false" ht="15.75" hidden="false" customHeight="false" outlineLevel="0" collapsed="false">
      <c r="A17" s="5" t="s">
        <v>42</v>
      </c>
      <c r="B17" s="5" t="s">
        <v>54</v>
      </c>
      <c r="C17" s="5" t="n">
        <v>4</v>
      </c>
      <c r="D17" s="5" t="n">
        <v>60</v>
      </c>
      <c r="K17" s="11"/>
    </row>
    <row r="18" customFormat="false" ht="15.75" hidden="false" customHeight="false" outlineLevel="0" collapsed="false">
      <c r="A18" s="5" t="s">
        <v>42</v>
      </c>
      <c r="B18" s="5" t="s">
        <v>55</v>
      </c>
      <c r="C18" s="5" t="n">
        <v>3.5</v>
      </c>
      <c r="D18" s="5" t="n">
        <v>60</v>
      </c>
      <c r="K18" s="11"/>
    </row>
    <row r="19" customFormat="false" ht="15.75" hidden="false" customHeight="false" outlineLevel="0" collapsed="false">
      <c r="A19" s="5" t="s">
        <v>42</v>
      </c>
      <c r="B19" s="5" t="s">
        <v>56</v>
      </c>
      <c r="C19" s="5" t="n">
        <v>3.5</v>
      </c>
      <c r="D19" s="5" t="n">
        <v>60</v>
      </c>
      <c r="K19" s="11"/>
    </row>
    <row r="20" customFormat="false" ht="15.75" hidden="false" customHeight="false" outlineLevel="0" collapsed="false">
      <c r="A20" s="5" t="s">
        <v>42</v>
      </c>
      <c r="B20" s="5" t="s">
        <v>57</v>
      </c>
      <c r="C20" s="5" t="n">
        <v>3</v>
      </c>
      <c r="D20" s="5" t="n">
        <v>60</v>
      </c>
      <c r="K20" s="11"/>
    </row>
    <row r="21" customFormat="false" ht="15.75" hidden="false" customHeight="false" outlineLevel="0" collapsed="false">
      <c r="A21" s="5" t="s">
        <v>38</v>
      </c>
      <c r="B21" s="5" t="s">
        <v>58</v>
      </c>
      <c r="C21" s="5" t="n">
        <v>3</v>
      </c>
      <c r="D21" s="5" t="n">
        <v>30</v>
      </c>
      <c r="K21" s="11"/>
    </row>
    <row r="22" customFormat="false" ht="15.75" hidden="false" customHeight="false" outlineLevel="0" collapsed="false">
      <c r="A22" s="5" t="s">
        <v>20</v>
      </c>
      <c r="B22" s="5" t="s">
        <v>59</v>
      </c>
      <c r="C22" s="5" t="n">
        <v>3</v>
      </c>
      <c r="D22" s="5" t="n">
        <v>60</v>
      </c>
      <c r="K22" s="11"/>
    </row>
    <row r="23" customFormat="false" ht="15.75" hidden="false" customHeight="false" outlineLevel="0" collapsed="false">
      <c r="A23" s="5" t="s">
        <v>38</v>
      </c>
      <c r="B23" s="5" t="s">
        <v>60</v>
      </c>
      <c r="C23" s="5" t="n">
        <v>2.5</v>
      </c>
      <c r="D23" s="5" t="n">
        <v>30</v>
      </c>
      <c r="K23" s="11"/>
    </row>
    <row r="24" customFormat="false" ht="15.75" hidden="false" customHeight="false" outlineLevel="0" collapsed="false">
      <c r="A24" s="5" t="s">
        <v>20</v>
      </c>
      <c r="B24" s="5" t="s">
        <v>61</v>
      </c>
      <c r="C24" s="5" t="n">
        <v>2</v>
      </c>
      <c r="D24" s="5" t="n">
        <v>60</v>
      </c>
      <c r="K24" s="11"/>
    </row>
    <row r="25" customFormat="false" ht="15.75" hidden="false" customHeight="false" outlineLevel="0" collapsed="false">
      <c r="A25" s="5" t="s">
        <v>38</v>
      </c>
      <c r="B25" s="5" t="s">
        <v>62</v>
      </c>
      <c r="C25" s="5" t="n">
        <v>2</v>
      </c>
      <c r="D25" s="5" t="n">
        <v>60</v>
      </c>
      <c r="K25" s="11"/>
    </row>
    <row r="26" customFormat="false" ht="15.75" hidden="false" customHeight="false" outlineLevel="0" collapsed="false">
      <c r="A26" s="5" t="s">
        <v>20</v>
      </c>
      <c r="B26" s="5" t="s">
        <v>63</v>
      </c>
      <c r="C26" s="5" t="n">
        <v>3</v>
      </c>
      <c r="D26" s="5" t="n">
        <v>60</v>
      </c>
      <c r="K26" s="11"/>
    </row>
    <row r="27" customFormat="false" ht="15.75" hidden="false" customHeight="false" outlineLevel="0" collapsed="false">
      <c r="A27" s="5" t="s">
        <v>38</v>
      </c>
      <c r="B27" s="5" t="s">
        <v>64</v>
      </c>
      <c r="C27" s="5" t="n">
        <v>2</v>
      </c>
      <c r="D27" s="5" t="n">
        <v>30</v>
      </c>
      <c r="K27" s="11"/>
    </row>
    <row r="28" customFormat="false" ht="15.75" hidden="false" customHeight="false" outlineLevel="0" collapsed="false">
      <c r="A28" s="5" t="s">
        <v>20</v>
      </c>
      <c r="B28" s="5" t="s">
        <v>65</v>
      </c>
      <c r="C28" s="5" t="n">
        <v>3</v>
      </c>
      <c r="D28" s="5" t="n">
        <v>60</v>
      </c>
      <c r="K28" s="11"/>
    </row>
    <row r="29" customFormat="false" ht="15.75" hidden="false" customHeight="false" outlineLevel="0" collapsed="false">
      <c r="K29" s="11"/>
    </row>
    <row r="30" customFormat="false" ht="15.75" hidden="false" customHeight="false" outlineLevel="0" collapsed="false">
      <c r="K30" s="11"/>
    </row>
    <row r="31" customFormat="false" ht="15.75" hidden="false" customHeight="false" outlineLevel="0" collapsed="false">
      <c r="K31" s="11"/>
    </row>
    <row r="32" customFormat="false" ht="15.75" hidden="false" customHeight="false" outlineLevel="0" collapsed="false">
      <c r="K32" s="11"/>
    </row>
    <row r="33" customFormat="false" ht="15.75" hidden="false" customHeight="false" outlineLevel="0" collapsed="false">
      <c r="K33" s="11"/>
    </row>
    <row r="34" customFormat="false" ht="15.75" hidden="false" customHeight="false" outlineLevel="0" collapsed="false">
      <c r="K34" s="11"/>
    </row>
    <row r="35" customFormat="false" ht="15.75" hidden="false" customHeight="false" outlineLevel="0" collapsed="false">
      <c r="K35" s="11"/>
    </row>
    <row r="36" customFormat="false" ht="15.75" hidden="false" customHeight="false" outlineLevel="0" collapsed="false">
      <c r="K36" s="11"/>
    </row>
    <row r="37" customFormat="false" ht="15.75" hidden="false" customHeight="false" outlineLevel="0" collapsed="false">
      <c r="K37" s="11"/>
    </row>
    <row r="38" customFormat="false" ht="15.75" hidden="false" customHeight="false" outlineLevel="0" collapsed="false">
      <c r="K38" s="11"/>
    </row>
    <row r="39" customFormat="false" ht="15.75" hidden="false" customHeight="false" outlineLevel="0" collapsed="false">
      <c r="K39" s="11"/>
    </row>
    <row r="40" customFormat="false" ht="15.75" hidden="false" customHeight="false" outlineLevel="0" collapsed="false">
      <c r="K40" s="11"/>
    </row>
    <row r="41" customFormat="false" ht="15.75" hidden="false" customHeight="false" outlineLevel="0" collapsed="false">
      <c r="K41" s="11"/>
    </row>
    <row r="42" customFormat="false" ht="15.75" hidden="false" customHeight="false" outlineLevel="0" collapsed="false">
      <c r="K42" s="11"/>
    </row>
    <row r="43" customFormat="false" ht="15.75" hidden="false" customHeight="false" outlineLevel="0" collapsed="false">
      <c r="K43" s="11"/>
    </row>
    <row r="44" customFormat="false" ht="15.75" hidden="false" customHeight="false" outlineLevel="0" collapsed="false">
      <c r="K44" s="11"/>
    </row>
    <row r="45" customFormat="false" ht="15.75" hidden="false" customHeight="false" outlineLevel="0" collapsed="false">
      <c r="K45" s="11"/>
    </row>
    <row r="46" customFormat="false" ht="15.75" hidden="false" customHeight="false" outlineLevel="0" collapsed="false">
      <c r="K46" s="11"/>
    </row>
    <row r="47" customFormat="false" ht="15.75" hidden="false" customHeight="false" outlineLevel="0" collapsed="false">
      <c r="K47" s="11"/>
    </row>
    <row r="48" customFormat="false" ht="15.75" hidden="false" customHeight="false" outlineLevel="0" collapsed="false">
      <c r="K48" s="11"/>
    </row>
    <row r="49" customFormat="false" ht="15.75" hidden="false" customHeight="false" outlineLevel="0" collapsed="false">
      <c r="K49" s="11"/>
    </row>
    <row r="50" customFormat="false" ht="15.75" hidden="false" customHeight="false" outlineLevel="0" collapsed="false">
      <c r="K50" s="11"/>
    </row>
    <row r="51" customFormat="false" ht="15.75" hidden="false" customHeight="false" outlineLevel="0" collapsed="false">
      <c r="K51" s="11"/>
    </row>
    <row r="52" customFormat="false" ht="15.75" hidden="false" customHeight="false" outlineLevel="0" collapsed="false">
      <c r="K52" s="11"/>
    </row>
    <row r="53" customFormat="false" ht="15.75" hidden="false" customHeight="false" outlineLevel="0" collapsed="false">
      <c r="K53" s="11"/>
    </row>
    <row r="54" customFormat="false" ht="15.75" hidden="false" customHeight="false" outlineLevel="0" collapsed="false">
      <c r="K54" s="11"/>
    </row>
    <row r="55" customFormat="false" ht="15.75" hidden="false" customHeight="false" outlineLevel="0" collapsed="false">
      <c r="K55" s="11"/>
    </row>
    <row r="56" customFormat="false" ht="15.75" hidden="false" customHeight="false" outlineLevel="0" collapsed="false">
      <c r="K56" s="11"/>
    </row>
    <row r="57" customFormat="false" ht="15.75" hidden="false" customHeight="false" outlineLevel="0" collapsed="false">
      <c r="K57" s="11"/>
    </row>
    <row r="58" customFormat="false" ht="15.75" hidden="false" customHeight="false" outlineLevel="0" collapsed="false">
      <c r="K58" s="11"/>
    </row>
    <row r="59" customFormat="false" ht="15.75" hidden="false" customHeight="false" outlineLevel="0" collapsed="false">
      <c r="K59" s="11"/>
    </row>
    <row r="60" customFormat="false" ht="15.75" hidden="false" customHeight="false" outlineLevel="0" collapsed="false">
      <c r="K60" s="11"/>
    </row>
    <row r="61" customFormat="false" ht="15.75" hidden="false" customHeight="false" outlineLevel="0" collapsed="false">
      <c r="K61" s="11"/>
    </row>
    <row r="62" customFormat="false" ht="15.75" hidden="false" customHeight="false" outlineLevel="0" collapsed="false">
      <c r="K62" s="11"/>
    </row>
    <row r="63" customFormat="false" ht="15.75" hidden="false" customHeight="false" outlineLevel="0" collapsed="false">
      <c r="K63" s="11"/>
    </row>
    <row r="64" customFormat="false" ht="15.75" hidden="false" customHeight="false" outlineLevel="0" collapsed="false">
      <c r="K64" s="11"/>
    </row>
    <row r="65" customFormat="false" ht="15.75" hidden="false" customHeight="false" outlineLevel="0" collapsed="false">
      <c r="K65" s="11"/>
    </row>
    <row r="66" customFormat="false" ht="15.75" hidden="false" customHeight="false" outlineLevel="0" collapsed="false">
      <c r="K66" s="11"/>
    </row>
    <row r="67" customFormat="false" ht="15.75" hidden="false" customHeight="false" outlineLevel="0" collapsed="false">
      <c r="K67" s="11"/>
    </row>
    <row r="68" customFormat="false" ht="15.75" hidden="false" customHeight="false" outlineLevel="0" collapsed="false">
      <c r="K68" s="11"/>
    </row>
    <row r="69" customFormat="false" ht="15.75" hidden="false" customHeight="false" outlineLevel="0" collapsed="false">
      <c r="K69" s="11"/>
    </row>
    <row r="70" customFormat="false" ht="15.75" hidden="false" customHeight="false" outlineLevel="0" collapsed="false">
      <c r="K70" s="11"/>
    </row>
    <row r="71" customFormat="false" ht="15.75" hidden="false" customHeight="false" outlineLevel="0" collapsed="false">
      <c r="K71" s="11"/>
    </row>
    <row r="72" customFormat="false" ht="15.75" hidden="false" customHeight="false" outlineLevel="0" collapsed="false">
      <c r="K72" s="11"/>
    </row>
    <row r="73" customFormat="false" ht="15.75" hidden="false" customHeight="false" outlineLevel="0" collapsed="false">
      <c r="K73" s="11"/>
    </row>
    <row r="74" customFormat="false" ht="15.75" hidden="false" customHeight="false" outlineLevel="0" collapsed="false">
      <c r="K74" s="11"/>
    </row>
    <row r="75" customFormat="false" ht="15.75" hidden="false" customHeight="false" outlineLevel="0" collapsed="false">
      <c r="K75" s="11"/>
    </row>
    <row r="76" customFormat="false" ht="15.75" hidden="false" customHeight="false" outlineLevel="0" collapsed="false">
      <c r="K76" s="11"/>
    </row>
    <row r="77" customFormat="false" ht="15.75" hidden="false" customHeight="false" outlineLevel="0" collapsed="false">
      <c r="K77" s="11"/>
    </row>
    <row r="78" customFormat="false" ht="15.75" hidden="false" customHeight="false" outlineLevel="0" collapsed="false">
      <c r="K78" s="11"/>
    </row>
    <row r="79" customFormat="false" ht="15.75" hidden="false" customHeight="false" outlineLevel="0" collapsed="false">
      <c r="K79" s="11"/>
    </row>
    <row r="80" customFormat="false" ht="15.75" hidden="false" customHeight="false" outlineLevel="0" collapsed="false">
      <c r="K80" s="11"/>
    </row>
    <row r="81" customFormat="false" ht="15.75" hidden="false" customHeight="false" outlineLevel="0" collapsed="false">
      <c r="K81" s="11"/>
    </row>
    <row r="82" customFormat="false" ht="15.75" hidden="false" customHeight="false" outlineLevel="0" collapsed="false">
      <c r="K82" s="11"/>
    </row>
    <row r="83" customFormat="false" ht="15.75" hidden="false" customHeight="false" outlineLevel="0" collapsed="false">
      <c r="K83" s="11"/>
    </row>
    <row r="84" customFormat="false" ht="15.75" hidden="false" customHeight="false" outlineLevel="0" collapsed="false">
      <c r="K84" s="11"/>
    </row>
    <row r="85" customFormat="false" ht="15.75" hidden="false" customHeight="false" outlineLevel="0" collapsed="false">
      <c r="K85" s="11"/>
    </row>
    <row r="86" customFormat="false" ht="15.75" hidden="false" customHeight="false" outlineLevel="0" collapsed="false">
      <c r="K86" s="11"/>
    </row>
    <row r="87" customFormat="false" ht="15.75" hidden="false" customHeight="false" outlineLevel="0" collapsed="false">
      <c r="K87" s="11"/>
    </row>
    <row r="88" customFormat="false" ht="15.75" hidden="false" customHeight="false" outlineLevel="0" collapsed="false">
      <c r="K88" s="11"/>
    </row>
    <row r="89" customFormat="false" ht="15.75" hidden="false" customHeight="false" outlineLevel="0" collapsed="false">
      <c r="K89" s="11"/>
    </row>
    <row r="90" customFormat="false" ht="15.75" hidden="false" customHeight="false" outlineLevel="0" collapsed="false">
      <c r="K90" s="11"/>
    </row>
    <row r="91" customFormat="false" ht="15.75" hidden="false" customHeight="false" outlineLevel="0" collapsed="false">
      <c r="K91" s="11"/>
    </row>
    <row r="92" customFormat="false" ht="15.75" hidden="false" customHeight="false" outlineLevel="0" collapsed="false">
      <c r="K92" s="11"/>
    </row>
    <row r="93" customFormat="false" ht="15.75" hidden="false" customHeight="false" outlineLevel="0" collapsed="false">
      <c r="K93" s="11"/>
    </row>
    <row r="94" customFormat="false" ht="15.75" hidden="false" customHeight="false" outlineLevel="0" collapsed="false">
      <c r="K94" s="11"/>
    </row>
    <row r="95" customFormat="false" ht="15.75" hidden="false" customHeight="false" outlineLevel="0" collapsed="false">
      <c r="K95" s="11"/>
    </row>
    <row r="96" customFormat="false" ht="15.75" hidden="false" customHeight="false" outlineLevel="0" collapsed="false">
      <c r="K96" s="11"/>
    </row>
    <row r="97" customFormat="false" ht="15.75" hidden="false" customHeight="false" outlineLevel="0" collapsed="false">
      <c r="K97" s="11"/>
    </row>
    <row r="98" customFormat="false" ht="15.75" hidden="false" customHeight="false" outlineLevel="0" collapsed="false">
      <c r="K98" s="11"/>
    </row>
    <row r="99" customFormat="false" ht="15.75" hidden="false" customHeight="false" outlineLevel="0" collapsed="false">
      <c r="K99" s="11"/>
    </row>
    <row r="100" customFormat="false" ht="15.75" hidden="false" customHeight="false" outlineLevel="0" collapsed="false">
      <c r="K100" s="11"/>
    </row>
    <row r="101" customFormat="false" ht="15.75" hidden="false" customHeight="false" outlineLevel="0" collapsed="false">
      <c r="K101" s="11"/>
    </row>
    <row r="102" customFormat="false" ht="15.75" hidden="false" customHeight="false" outlineLevel="0" collapsed="false">
      <c r="K102" s="11"/>
    </row>
    <row r="103" customFormat="false" ht="15.75" hidden="false" customHeight="false" outlineLevel="0" collapsed="false">
      <c r="K103" s="11"/>
    </row>
    <row r="104" customFormat="false" ht="15.75" hidden="false" customHeight="false" outlineLevel="0" collapsed="false">
      <c r="K104" s="11"/>
    </row>
    <row r="105" customFormat="false" ht="15.75" hidden="false" customHeight="false" outlineLevel="0" collapsed="false">
      <c r="K105" s="11"/>
    </row>
    <row r="106" customFormat="false" ht="15.75" hidden="false" customHeight="false" outlineLevel="0" collapsed="false">
      <c r="K106" s="11"/>
    </row>
    <row r="107" customFormat="false" ht="15.75" hidden="false" customHeight="false" outlineLevel="0" collapsed="false">
      <c r="K107" s="11"/>
    </row>
    <row r="108" customFormat="false" ht="15.75" hidden="false" customHeight="false" outlineLevel="0" collapsed="false">
      <c r="K108" s="11"/>
    </row>
    <row r="109" customFormat="false" ht="15.75" hidden="false" customHeight="false" outlineLevel="0" collapsed="false">
      <c r="K109" s="11"/>
    </row>
    <row r="110" customFormat="false" ht="15.75" hidden="false" customHeight="false" outlineLevel="0" collapsed="false">
      <c r="K110" s="11"/>
    </row>
    <row r="111" customFormat="false" ht="15.75" hidden="false" customHeight="false" outlineLevel="0" collapsed="false">
      <c r="K111" s="11"/>
    </row>
    <row r="112" customFormat="false" ht="15.75" hidden="false" customHeight="false" outlineLevel="0" collapsed="false">
      <c r="K112" s="11"/>
    </row>
    <row r="113" customFormat="false" ht="15.75" hidden="false" customHeight="false" outlineLevel="0" collapsed="false">
      <c r="K113" s="11"/>
    </row>
    <row r="114" customFormat="false" ht="15.75" hidden="false" customHeight="false" outlineLevel="0" collapsed="false">
      <c r="K114" s="11"/>
    </row>
    <row r="115" customFormat="false" ht="15.75" hidden="false" customHeight="false" outlineLevel="0" collapsed="false">
      <c r="K115" s="11"/>
    </row>
    <row r="116" customFormat="false" ht="15.75" hidden="false" customHeight="false" outlineLevel="0" collapsed="false">
      <c r="K116" s="11"/>
    </row>
    <row r="117" customFormat="false" ht="15.75" hidden="false" customHeight="false" outlineLevel="0" collapsed="false">
      <c r="K117" s="11"/>
    </row>
    <row r="118" customFormat="false" ht="15.75" hidden="false" customHeight="false" outlineLevel="0" collapsed="false">
      <c r="K118" s="11"/>
    </row>
    <row r="119" customFormat="false" ht="15.75" hidden="false" customHeight="false" outlineLevel="0" collapsed="false">
      <c r="K119" s="11"/>
    </row>
    <row r="120" customFormat="false" ht="15.75" hidden="false" customHeight="false" outlineLevel="0" collapsed="false">
      <c r="K120" s="11"/>
    </row>
    <row r="121" customFormat="false" ht="15.75" hidden="false" customHeight="false" outlineLevel="0" collapsed="false">
      <c r="K121" s="11"/>
    </row>
    <row r="122" customFormat="false" ht="15.75" hidden="false" customHeight="false" outlineLevel="0" collapsed="false">
      <c r="K122" s="11"/>
    </row>
    <row r="123" customFormat="false" ht="15.75" hidden="false" customHeight="false" outlineLevel="0" collapsed="false">
      <c r="K123" s="11"/>
    </row>
    <row r="124" customFormat="false" ht="15.75" hidden="false" customHeight="false" outlineLevel="0" collapsed="false">
      <c r="K124" s="11"/>
    </row>
    <row r="125" customFormat="false" ht="15.75" hidden="false" customHeight="false" outlineLevel="0" collapsed="false">
      <c r="K125" s="11"/>
    </row>
    <row r="126" customFormat="false" ht="15.75" hidden="false" customHeight="false" outlineLevel="0" collapsed="false">
      <c r="K126" s="11"/>
    </row>
    <row r="127" customFormat="false" ht="15.75" hidden="false" customHeight="false" outlineLevel="0" collapsed="false">
      <c r="K127" s="11"/>
    </row>
    <row r="128" customFormat="false" ht="15.75" hidden="false" customHeight="false" outlineLevel="0" collapsed="false">
      <c r="K128" s="11"/>
    </row>
    <row r="129" customFormat="false" ht="15.75" hidden="false" customHeight="false" outlineLevel="0" collapsed="false">
      <c r="K129" s="11"/>
    </row>
    <row r="130" customFormat="false" ht="15.75" hidden="false" customHeight="false" outlineLevel="0" collapsed="false">
      <c r="K130" s="11"/>
    </row>
    <row r="131" customFormat="false" ht="15.75" hidden="false" customHeight="false" outlineLevel="0" collapsed="false">
      <c r="K131" s="11"/>
    </row>
    <row r="132" customFormat="false" ht="15.75" hidden="false" customHeight="false" outlineLevel="0" collapsed="false">
      <c r="K132" s="11"/>
    </row>
    <row r="133" customFormat="false" ht="15.75" hidden="false" customHeight="false" outlineLevel="0" collapsed="false">
      <c r="K133" s="11"/>
    </row>
    <row r="134" customFormat="false" ht="15.75" hidden="false" customHeight="false" outlineLevel="0" collapsed="false">
      <c r="K134" s="11"/>
    </row>
    <row r="135" customFormat="false" ht="15.75" hidden="false" customHeight="false" outlineLevel="0" collapsed="false">
      <c r="K135" s="11"/>
    </row>
    <row r="136" customFormat="false" ht="15.75" hidden="false" customHeight="false" outlineLevel="0" collapsed="false">
      <c r="K136" s="11"/>
    </row>
    <row r="137" customFormat="false" ht="15.75" hidden="false" customHeight="false" outlineLevel="0" collapsed="false">
      <c r="K137" s="11"/>
    </row>
    <row r="138" customFormat="false" ht="15.75" hidden="false" customHeight="false" outlineLevel="0" collapsed="false">
      <c r="K138" s="11"/>
    </row>
    <row r="139" customFormat="false" ht="15.75" hidden="false" customHeight="false" outlineLevel="0" collapsed="false">
      <c r="K139" s="11"/>
    </row>
    <row r="140" customFormat="false" ht="15.75" hidden="false" customHeight="false" outlineLevel="0" collapsed="false">
      <c r="K140" s="11"/>
    </row>
    <row r="141" customFormat="false" ht="15.75" hidden="false" customHeight="false" outlineLevel="0" collapsed="false">
      <c r="K141" s="11"/>
    </row>
    <row r="142" customFormat="false" ht="15.75" hidden="false" customHeight="false" outlineLevel="0" collapsed="false">
      <c r="K142" s="11"/>
    </row>
    <row r="143" customFormat="false" ht="15.75" hidden="false" customHeight="false" outlineLevel="0" collapsed="false">
      <c r="K143" s="11"/>
    </row>
    <row r="144" customFormat="false" ht="15.75" hidden="false" customHeight="false" outlineLevel="0" collapsed="false">
      <c r="K144" s="11"/>
    </row>
    <row r="145" customFormat="false" ht="15.75" hidden="false" customHeight="false" outlineLevel="0" collapsed="false">
      <c r="K145" s="11"/>
    </row>
    <row r="146" customFormat="false" ht="15.75" hidden="false" customHeight="false" outlineLevel="0" collapsed="false">
      <c r="K146" s="11"/>
    </row>
    <row r="147" customFormat="false" ht="15.75" hidden="false" customHeight="false" outlineLevel="0" collapsed="false">
      <c r="K147" s="11"/>
    </row>
    <row r="148" customFormat="false" ht="15.75" hidden="false" customHeight="false" outlineLevel="0" collapsed="false">
      <c r="K148" s="11"/>
    </row>
    <row r="149" customFormat="false" ht="15.75" hidden="false" customHeight="false" outlineLevel="0" collapsed="false">
      <c r="K149" s="11"/>
    </row>
    <row r="150" customFormat="false" ht="15.75" hidden="false" customHeight="false" outlineLevel="0" collapsed="false">
      <c r="K150" s="11"/>
    </row>
    <row r="151" customFormat="false" ht="15.75" hidden="false" customHeight="false" outlineLevel="0" collapsed="false">
      <c r="K151" s="11"/>
    </row>
    <row r="152" customFormat="false" ht="15.75" hidden="false" customHeight="false" outlineLevel="0" collapsed="false">
      <c r="K152" s="11"/>
    </row>
    <row r="153" customFormat="false" ht="15.75" hidden="false" customHeight="false" outlineLevel="0" collapsed="false">
      <c r="K153" s="11"/>
    </row>
    <row r="154" customFormat="false" ht="15.75" hidden="false" customHeight="false" outlineLevel="0" collapsed="false">
      <c r="K154" s="11"/>
    </row>
    <row r="155" customFormat="false" ht="15.75" hidden="false" customHeight="false" outlineLevel="0" collapsed="false">
      <c r="K155" s="11"/>
    </row>
    <row r="156" customFormat="false" ht="15.75" hidden="false" customHeight="false" outlineLevel="0" collapsed="false">
      <c r="K156" s="11"/>
    </row>
    <row r="157" customFormat="false" ht="15.75" hidden="false" customHeight="false" outlineLevel="0" collapsed="false">
      <c r="K157" s="11"/>
    </row>
    <row r="158" customFormat="false" ht="15.75" hidden="false" customHeight="false" outlineLevel="0" collapsed="false">
      <c r="K158" s="11"/>
    </row>
    <row r="159" customFormat="false" ht="15.75" hidden="false" customHeight="false" outlineLevel="0" collapsed="false">
      <c r="K159" s="11"/>
    </row>
    <row r="160" customFormat="false" ht="15.75" hidden="false" customHeight="false" outlineLevel="0" collapsed="false">
      <c r="K160" s="11"/>
    </row>
    <row r="161" customFormat="false" ht="15.75" hidden="false" customHeight="false" outlineLevel="0" collapsed="false">
      <c r="K161" s="11"/>
    </row>
    <row r="162" customFormat="false" ht="15.75" hidden="false" customHeight="false" outlineLevel="0" collapsed="false">
      <c r="K162" s="11"/>
    </row>
    <row r="163" customFormat="false" ht="15.75" hidden="false" customHeight="false" outlineLevel="0" collapsed="false">
      <c r="K163" s="11"/>
    </row>
    <row r="164" customFormat="false" ht="15.75" hidden="false" customHeight="false" outlineLevel="0" collapsed="false">
      <c r="K164" s="11"/>
    </row>
    <row r="165" customFormat="false" ht="15.75" hidden="false" customHeight="false" outlineLevel="0" collapsed="false">
      <c r="K165" s="11"/>
    </row>
    <row r="166" customFormat="false" ht="15.75" hidden="false" customHeight="false" outlineLevel="0" collapsed="false">
      <c r="K166" s="11"/>
    </row>
    <row r="167" customFormat="false" ht="15.75" hidden="false" customHeight="false" outlineLevel="0" collapsed="false">
      <c r="K167" s="11"/>
    </row>
    <row r="168" customFormat="false" ht="15.75" hidden="false" customHeight="false" outlineLevel="0" collapsed="false">
      <c r="K168" s="11"/>
    </row>
    <row r="169" customFormat="false" ht="15.75" hidden="false" customHeight="false" outlineLevel="0" collapsed="false">
      <c r="K169" s="11"/>
    </row>
    <row r="170" customFormat="false" ht="15.75" hidden="false" customHeight="false" outlineLevel="0" collapsed="false">
      <c r="K170" s="11"/>
    </row>
    <row r="171" customFormat="false" ht="15.75" hidden="false" customHeight="false" outlineLevel="0" collapsed="false">
      <c r="K171" s="11"/>
    </row>
    <row r="172" customFormat="false" ht="15.75" hidden="false" customHeight="false" outlineLevel="0" collapsed="false">
      <c r="K172" s="11"/>
    </row>
    <row r="173" customFormat="false" ht="15.75" hidden="false" customHeight="false" outlineLevel="0" collapsed="false">
      <c r="K173" s="11"/>
    </row>
    <row r="174" customFormat="false" ht="15.75" hidden="false" customHeight="false" outlineLevel="0" collapsed="false">
      <c r="K174" s="11"/>
    </row>
    <row r="175" customFormat="false" ht="15.75" hidden="false" customHeight="false" outlineLevel="0" collapsed="false">
      <c r="K175" s="11"/>
    </row>
    <row r="176" customFormat="false" ht="15.75" hidden="false" customHeight="false" outlineLevel="0" collapsed="false">
      <c r="K176" s="11"/>
    </row>
    <row r="177" customFormat="false" ht="15.75" hidden="false" customHeight="false" outlineLevel="0" collapsed="false">
      <c r="K177" s="11"/>
    </row>
    <row r="178" customFormat="false" ht="15.75" hidden="false" customHeight="false" outlineLevel="0" collapsed="false">
      <c r="K178" s="11"/>
    </row>
    <row r="179" customFormat="false" ht="15.75" hidden="false" customHeight="false" outlineLevel="0" collapsed="false">
      <c r="K179" s="11"/>
    </row>
    <row r="180" customFormat="false" ht="15.75" hidden="false" customHeight="false" outlineLevel="0" collapsed="false">
      <c r="K180" s="11"/>
    </row>
    <row r="181" customFormat="false" ht="15.75" hidden="false" customHeight="false" outlineLevel="0" collapsed="false">
      <c r="K181" s="11"/>
    </row>
    <row r="182" customFormat="false" ht="15.75" hidden="false" customHeight="false" outlineLevel="0" collapsed="false">
      <c r="K182" s="11"/>
    </row>
    <row r="183" customFormat="false" ht="15.75" hidden="false" customHeight="false" outlineLevel="0" collapsed="false">
      <c r="K183" s="11"/>
    </row>
    <row r="184" customFormat="false" ht="15.75" hidden="false" customHeight="false" outlineLevel="0" collapsed="false">
      <c r="K184" s="11"/>
    </row>
    <row r="185" customFormat="false" ht="15.75" hidden="false" customHeight="false" outlineLevel="0" collapsed="false">
      <c r="K185" s="11"/>
    </row>
    <row r="186" customFormat="false" ht="15.75" hidden="false" customHeight="false" outlineLevel="0" collapsed="false">
      <c r="K186" s="11"/>
    </row>
    <row r="187" customFormat="false" ht="15.75" hidden="false" customHeight="false" outlineLevel="0" collapsed="false">
      <c r="K187" s="11"/>
    </row>
    <row r="188" customFormat="false" ht="15.75" hidden="false" customHeight="false" outlineLevel="0" collapsed="false">
      <c r="K188" s="11"/>
    </row>
    <row r="189" customFormat="false" ht="15.75" hidden="false" customHeight="false" outlineLevel="0" collapsed="false">
      <c r="K189" s="11"/>
    </row>
    <row r="190" customFormat="false" ht="15.75" hidden="false" customHeight="false" outlineLevel="0" collapsed="false">
      <c r="K190" s="11"/>
    </row>
    <row r="191" customFormat="false" ht="15.75" hidden="false" customHeight="false" outlineLevel="0" collapsed="false">
      <c r="K191" s="11"/>
    </row>
    <row r="192" customFormat="false" ht="15.75" hidden="false" customHeight="false" outlineLevel="0" collapsed="false">
      <c r="K192" s="11"/>
    </row>
    <row r="193" customFormat="false" ht="15.75" hidden="false" customHeight="false" outlineLevel="0" collapsed="false">
      <c r="K193" s="11"/>
    </row>
    <row r="194" customFormat="false" ht="15.75" hidden="false" customHeight="false" outlineLevel="0" collapsed="false">
      <c r="K194" s="11"/>
    </row>
    <row r="195" customFormat="false" ht="15.75" hidden="false" customHeight="false" outlineLevel="0" collapsed="false">
      <c r="K195" s="11"/>
    </row>
    <row r="196" customFormat="false" ht="15.75" hidden="false" customHeight="false" outlineLevel="0" collapsed="false">
      <c r="K196" s="11"/>
    </row>
    <row r="197" customFormat="false" ht="15.75" hidden="false" customHeight="false" outlineLevel="0" collapsed="false">
      <c r="K197" s="11"/>
    </row>
    <row r="198" customFormat="false" ht="15.75" hidden="false" customHeight="false" outlineLevel="0" collapsed="false">
      <c r="K198" s="11"/>
    </row>
    <row r="199" customFormat="false" ht="15.75" hidden="false" customHeight="false" outlineLevel="0" collapsed="false">
      <c r="K199" s="11"/>
    </row>
    <row r="200" customFormat="false" ht="15.75" hidden="false" customHeight="false" outlineLevel="0" collapsed="false">
      <c r="K200" s="11"/>
    </row>
    <row r="201" customFormat="false" ht="15.75" hidden="false" customHeight="false" outlineLevel="0" collapsed="false">
      <c r="K201" s="11"/>
    </row>
    <row r="202" customFormat="false" ht="15.75" hidden="false" customHeight="false" outlineLevel="0" collapsed="false">
      <c r="K202" s="11"/>
    </row>
    <row r="203" customFormat="false" ht="15.75" hidden="false" customHeight="false" outlineLevel="0" collapsed="false">
      <c r="K203" s="11"/>
    </row>
    <row r="204" customFormat="false" ht="15.75" hidden="false" customHeight="false" outlineLevel="0" collapsed="false">
      <c r="K204" s="11"/>
    </row>
    <row r="205" customFormat="false" ht="15.75" hidden="false" customHeight="false" outlineLevel="0" collapsed="false">
      <c r="K205" s="11"/>
    </row>
    <row r="206" customFormat="false" ht="15.75" hidden="false" customHeight="false" outlineLevel="0" collapsed="false">
      <c r="K206" s="11"/>
    </row>
    <row r="207" customFormat="false" ht="15.75" hidden="false" customHeight="false" outlineLevel="0" collapsed="false">
      <c r="K207" s="11"/>
    </row>
    <row r="208" customFormat="false" ht="15.75" hidden="false" customHeight="false" outlineLevel="0" collapsed="false">
      <c r="K208" s="11"/>
    </row>
    <row r="209" customFormat="false" ht="15.75" hidden="false" customHeight="false" outlineLevel="0" collapsed="false">
      <c r="K209" s="11"/>
    </row>
    <row r="210" customFormat="false" ht="15.75" hidden="false" customHeight="false" outlineLevel="0" collapsed="false">
      <c r="K210" s="11"/>
    </row>
    <row r="211" customFormat="false" ht="15.75" hidden="false" customHeight="false" outlineLevel="0" collapsed="false">
      <c r="K211" s="11"/>
    </row>
    <row r="212" customFormat="false" ht="15.75" hidden="false" customHeight="false" outlineLevel="0" collapsed="false">
      <c r="K212" s="11"/>
    </row>
    <row r="213" customFormat="false" ht="15.75" hidden="false" customHeight="false" outlineLevel="0" collapsed="false">
      <c r="K213" s="11"/>
    </row>
    <row r="214" customFormat="false" ht="15.75" hidden="false" customHeight="false" outlineLevel="0" collapsed="false">
      <c r="K214" s="11"/>
    </row>
    <row r="215" customFormat="false" ht="15.75" hidden="false" customHeight="false" outlineLevel="0" collapsed="false">
      <c r="K215" s="11"/>
    </row>
    <row r="216" customFormat="false" ht="15.75" hidden="false" customHeight="false" outlineLevel="0" collapsed="false">
      <c r="K216" s="11"/>
    </row>
    <row r="217" customFormat="false" ht="15.75" hidden="false" customHeight="false" outlineLevel="0" collapsed="false">
      <c r="K217" s="11"/>
    </row>
    <row r="218" customFormat="false" ht="15.75" hidden="false" customHeight="false" outlineLevel="0" collapsed="false">
      <c r="K218" s="11"/>
    </row>
    <row r="219" customFormat="false" ht="15.75" hidden="false" customHeight="false" outlineLevel="0" collapsed="false">
      <c r="K219" s="11"/>
    </row>
    <row r="220" customFormat="false" ht="15.75" hidden="false" customHeight="false" outlineLevel="0" collapsed="false">
      <c r="K220" s="11"/>
    </row>
    <row r="221" customFormat="false" ht="15.75" hidden="false" customHeight="false" outlineLevel="0" collapsed="false">
      <c r="K221" s="11"/>
    </row>
    <row r="222" customFormat="false" ht="15.75" hidden="false" customHeight="false" outlineLevel="0" collapsed="false">
      <c r="K222" s="11"/>
    </row>
    <row r="223" customFormat="false" ht="15.75" hidden="false" customHeight="false" outlineLevel="0" collapsed="false">
      <c r="K223" s="11"/>
    </row>
    <row r="224" customFormat="false" ht="15.75" hidden="false" customHeight="false" outlineLevel="0" collapsed="false">
      <c r="K224" s="11"/>
    </row>
    <row r="225" customFormat="false" ht="15.75" hidden="false" customHeight="false" outlineLevel="0" collapsed="false">
      <c r="K225" s="11"/>
    </row>
    <row r="226" customFormat="false" ht="15.75" hidden="false" customHeight="false" outlineLevel="0" collapsed="false">
      <c r="K226" s="11"/>
    </row>
    <row r="227" customFormat="false" ht="15.75" hidden="false" customHeight="false" outlineLevel="0" collapsed="false">
      <c r="K227" s="11"/>
    </row>
    <row r="228" customFormat="false" ht="15.75" hidden="false" customHeight="false" outlineLevel="0" collapsed="false">
      <c r="K228" s="11"/>
    </row>
    <row r="229" customFormat="false" ht="15.75" hidden="false" customHeight="false" outlineLevel="0" collapsed="false">
      <c r="K229" s="11"/>
    </row>
    <row r="230" customFormat="false" ht="15.75" hidden="false" customHeight="false" outlineLevel="0" collapsed="false">
      <c r="K230" s="11"/>
    </row>
    <row r="231" customFormat="false" ht="15.75" hidden="false" customHeight="false" outlineLevel="0" collapsed="false">
      <c r="K231" s="11"/>
    </row>
    <row r="232" customFormat="false" ht="15.75" hidden="false" customHeight="false" outlineLevel="0" collapsed="false">
      <c r="K232" s="11"/>
    </row>
    <row r="233" customFormat="false" ht="15.75" hidden="false" customHeight="false" outlineLevel="0" collapsed="false">
      <c r="K233" s="11"/>
    </row>
    <row r="234" customFormat="false" ht="15.75" hidden="false" customHeight="false" outlineLevel="0" collapsed="false">
      <c r="K234" s="11"/>
    </row>
    <row r="235" customFormat="false" ht="15.75" hidden="false" customHeight="false" outlineLevel="0" collapsed="false">
      <c r="K235" s="11"/>
    </row>
    <row r="236" customFormat="false" ht="15.75" hidden="false" customHeight="false" outlineLevel="0" collapsed="false">
      <c r="K236" s="11"/>
    </row>
    <row r="237" customFormat="false" ht="15.75" hidden="false" customHeight="false" outlineLevel="0" collapsed="false">
      <c r="K237" s="11"/>
    </row>
    <row r="238" customFormat="false" ht="15.75" hidden="false" customHeight="false" outlineLevel="0" collapsed="false">
      <c r="K238" s="11"/>
    </row>
    <row r="239" customFormat="false" ht="15.75" hidden="false" customHeight="false" outlineLevel="0" collapsed="false">
      <c r="K239" s="11"/>
    </row>
    <row r="240" customFormat="false" ht="15.75" hidden="false" customHeight="false" outlineLevel="0" collapsed="false">
      <c r="K240" s="11"/>
    </row>
    <row r="241" customFormat="false" ht="15.75" hidden="false" customHeight="false" outlineLevel="0" collapsed="false">
      <c r="K241" s="11"/>
    </row>
    <row r="242" customFormat="false" ht="15.75" hidden="false" customHeight="false" outlineLevel="0" collapsed="false">
      <c r="K242" s="11"/>
    </row>
    <row r="243" customFormat="false" ht="15.75" hidden="false" customHeight="false" outlineLevel="0" collapsed="false">
      <c r="K243" s="11"/>
    </row>
    <row r="244" customFormat="false" ht="15.75" hidden="false" customHeight="false" outlineLevel="0" collapsed="false">
      <c r="K244" s="11"/>
    </row>
    <row r="245" customFormat="false" ht="15.75" hidden="false" customHeight="false" outlineLevel="0" collapsed="false">
      <c r="K245" s="11"/>
    </row>
    <row r="246" customFormat="false" ht="15.75" hidden="false" customHeight="false" outlineLevel="0" collapsed="false">
      <c r="K246" s="11"/>
    </row>
    <row r="247" customFormat="false" ht="15.75" hidden="false" customHeight="false" outlineLevel="0" collapsed="false">
      <c r="K247" s="11"/>
    </row>
    <row r="248" customFormat="false" ht="15.75" hidden="false" customHeight="false" outlineLevel="0" collapsed="false">
      <c r="K248" s="11"/>
    </row>
    <row r="249" customFormat="false" ht="15.75" hidden="false" customHeight="false" outlineLevel="0" collapsed="false">
      <c r="K249" s="11"/>
    </row>
    <row r="250" customFormat="false" ht="15.75" hidden="false" customHeight="false" outlineLevel="0" collapsed="false">
      <c r="K250" s="11"/>
    </row>
    <row r="251" customFormat="false" ht="15.75" hidden="false" customHeight="false" outlineLevel="0" collapsed="false">
      <c r="K251" s="11"/>
    </row>
    <row r="252" customFormat="false" ht="15.75" hidden="false" customHeight="false" outlineLevel="0" collapsed="false">
      <c r="K252" s="11"/>
    </row>
    <row r="253" customFormat="false" ht="15.75" hidden="false" customHeight="false" outlineLevel="0" collapsed="false">
      <c r="K253" s="11"/>
    </row>
    <row r="254" customFormat="false" ht="15.75" hidden="false" customHeight="false" outlineLevel="0" collapsed="false">
      <c r="K254" s="11"/>
    </row>
    <row r="255" customFormat="false" ht="15.75" hidden="false" customHeight="false" outlineLevel="0" collapsed="false">
      <c r="K255" s="11"/>
    </row>
    <row r="256" customFormat="false" ht="15.75" hidden="false" customHeight="false" outlineLevel="0" collapsed="false">
      <c r="K256" s="11"/>
    </row>
    <row r="257" customFormat="false" ht="15.75" hidden="false" customHeight="false" outlineLevel="0" collapsed="false">
      <c r="K257" s="11"/>
    </row>
    <row r="258" customFormat="false" ht="15.75" hidden="false" customHeight="false" outlineLevel="0" collapsed="false">
      <c r="K258" s="11"/>
    </row>
    <row r="259" customFormat="false" ht="15.75" hidden="false" customHeight="false" outlineLevel="0" collapsed="false">
      <c r="K259" s="11"/>
    </row>
    <row r="260" customFormat="false" ht="15.75" hidden="false" customHeight="false" outlineLevel="0" collapsed="false">
      <c r="K260" s="11"/>
    </row>
    <row r="261" customFormat="false" ht="15.75" hidden="false" customHeight="false" outlineLevel="0" collapsed="false">
      <c r="K261" s="11"/>
    </row>
    <row r="262" customFormat="false" ht="15.75" hidden="false" customHeight="false" outlineLevel="0" collapsed="false">
      <c r="K262" s="11"/>
    </row>
    <row r="263" customFormat="false" ht="15.75" hidden="false" customHeight="false" outlineLevel="0" collapsed="false">
      <c r="K263" s="11"/>
    </row>
    <row r="264" customFormat="false" ht="15.75" hidden="false" customHeight="false" outlineLevel="0" collapsed="false">
      <c r="K264" s="11"/>
    </row>
    <row r="265" customFormat="false" ht="15.75" hidden="false" customHeight="false" outlineLevel="0" collapsed="false">
      <c r="K265" s="11"/>
    </row>
    <row r="266" customFormat="false" ht="15.75" hidden="false" customHeight="false" outlineLevel="0" collapsed="false">
      <c r="K266" s="11"/>
    </row>
    <row r="267" customFormat="false" ht="15.75" hidden="false" customHeight="false" outlineLevel="0" collapsed="false">
      <c r="K267" s="11"/>
    </row>
    <row r="268" customFormat="false" ht="15.75" hidden="false" customHeight="false" outlineLevel="0" collapsed="false">
      <c r="K268" s="11"/>
    </row>
    <row r="269" customFormat="false" ht="15.75" hidden="false" customHeight="false" outlineLevel="0" collapsed="false">
      <c r="K269" s="11"/>
    </row>
    <row r="270" customFormat="false" ht="15.75" hidden="false" customHeight="false" outlineLevel="0" collapsed="false">
      <c r="K270" s="11"/>
    </row>
    <row r="271" customFormat="false" ht="15.75" hidden="false" customHeight="false" outlineLevel="0" collapsed="false">
      <c r="K271" s="11"/>
    </row>
    <row r="272" customFormat="false" ht="15.75" hidden="false" customHeight="false" outlineLevel="0" collapsed="false">
      <c r="K272" s="11"/>
    </row>
    <row r="273" customFormat="false" ht="15.75" hidden="false" customHeight="false" outlineLevel="0" collapsed="false">
      <c r="K273" s="11"/>
    </row>
    <row r="274" customFormat="false" ht="15.75" hidden="false" customHeight="false" outlineLevel="0" collapsed="false">
      <c r="K274" s="11"/>
    </row>
    <row r="275" customFormat="false" ht="15.75" hidden="false" customHeight="false" outlineLevel="0" collapsed="false">
      <c r="K275" s="11"/>
    </row>
    <row r="276" customFormat="false" ht="15.75" hidden="false" customHeight="false" outlineLevel="0" collapsed="false">
      <c r="K276" s="11"/>
    </row>
    <row r="277" customFormat="false" ht="15.75" hidden="false" customHeight="false" outlineLevel="0" collapsed="false">
      <c r="K277" s="11"/>
    </row>
    <row r="278" customFormat="false" ht="15.75" hidden="false" customHeight="false" outlineLevel="0" collapsed="false">
      <c r="K278" s="11"/>
    </row>
    <row r="279" customFormat="false" ht="15.75" hidden="false" customHeight="false" outlineLevel="0" collapsed="false">
      <c r="K279" s="11"/>
    </row>
    <row r="280" customFormat="false" ht="15.75" hidden="false" customHeight="false" outlineLevel="0" collapsed="false">
      <c r="K280" s="11"/>
    </row>
    <row r="281" customFormat="false" ht="15.75" hidden="false" customHeight="false" outlineLevel="0" collapsed="false">
      <c r="K281" s="11"/>
    </row>
    <row r="282" customFormat="false" ht="15.75" hidden="false" customHeight="false" outlineLevel="0" collapsed="false">
      <c r="K282" s="11"/>
    </row>
    <row r="283" customFormat="false" ht="15.75" hidden="false" customHeight="false" outlineLevel="0" collapsed="false">
      <c r="K283" s="11"/>
    </row>
    <row r="284" customFormat="false" ht="15.75" hidden="false" customHeight="false" outlineLevel="0" collapsed="false">
      <c r="K284" s="11"/>
    </row>
    <row r="285" customFormat="false" ht="15.75" hidden="false" customHeight="false" outlineLevel="0" collapsed="false">
      <c r="K285" s="11"/>
    </row>
    <row r="286" customFormat="false" ht="15.75" hidden="false" customHeight="false" outlineLevel="0" collapsed="false">
      <c r="K286" s="11"/>
    </row>
    <row r="287" customFormat="false" ht="15.75" hidden="false" customHeight="false" outlineLevel="0" collapsed="false">
      <c r="K287" s="11"/>
    </row>
    <row r="288" customFormat="false" ht="15.75" hidden="false" customHeight="false" outlineLevel="0" collapsed="false">
      <c r="K288" s="11"/>
    </row>
    <row r="289" customFormat="false" ht="15.75" hidden="false" customHeight="false" outlineLevel="0" collapsed="false">
      <c r="K289" s="11"/>
    </row>
    <row r="290" customFormat="false" ht="15.75" hidden="false" customHeight="false" outlineLevel="0" collapsed="false">
      <c r="K290" s="11"/>
    </row>
    <row r="291" customFormat="false" ht="15.75" hidden="false" customHeight="false" outlineLevel="0" collapsed="false">
      <c r="K291" s="11"/>
    </row>
    <row r="292" customFormat="false" ht="15.75" hidden="false" customHeight="false" outlineLevel="0" collapsed="false">
      <c r="K292" s="11"/>
    </row>
    <row r="293" customFormat="false" ht="15.75" hidden="false" customHeight="false" outlineLevel="0" collapsed="false">
      <c r="K293" s="11"/>
    </row>
    <row r="294" customFormat="false" ht="15.75" hidden="false" customHeight="false" outlineLevel="0" collapsed="false">
      <c r="K294" s="11"/>
    </row>
    <row r="295" customFormat="false" ht="15.75" hidden="false" customHeight="false" outlineLevel="0" collapsed="false">
      <c r="K295" s="11"/>
    </row>
    <row r="296" customFormat="false" ht="15.75" hidden="false" customHeight="false" outlineLevel="0" collapsed="false">
      <c r="K296" s="11"/>
    </row>
    <row r="297" customFormat="false" ht="15.75" hidden="false" customHeight="false" outlineLevel="0" collapsed="false">
      <c r="K297" s="11"/>
    </row>
    <row r="298" customFormat="false" ht="15.75" hidden="false" customHeight="false" outlineLevel="0" collapsed="false">
      <c r="K298" s="11"/>
    </row>
    <row r="299" customFormat="false" ht="15.75" hidden="false" customHeight="false" outlineLevel="0" collapsed="false">
      <c r="K299" s="11"/>
    </row>
    <row r="300" customFormat="false" ht="15.75" hidden="false" customHeight="false" outlineLevel="0" collapsed="false">
      <c r="K300" s="11"/>
    </row>
    <row r="301" customFormat="false" ht="15.75" hidden="false" customHeight="false" outlineLevel="0" collapsed="false">
      <c r="K301" s="11"/>
    </row>
    <row r="302" customFormat="false" ht="15.75" hidden="false" customHeight="false" outlineLevel="0" collapsed="false">
      <c r="K302" s="11"/>
    </row>
    <row r="303" customFormat="false" ht="15.75" hidden="false" customHeight="false" outlineLevel="0" collapsed="false">
      <c r="K303" s="11"/>
    </row>
    <row r="304" customFormat="false" ht="15.75" hidden="false" customHeight="false" outlineLevel="0" collapsed="false">
      <c r="K304" s="11"/>
    </row>
    <row r="305" customFormat="false" ht="15.75" hidden="false" customHeight="false" outlineLevel="0" collapsed="false">
      <c r="K305" s="11"/>
    </row>
    <row r="306" customFormat="false" ht="15.75" hidden="false" customHeight="false" outlineLevel="0" collapsed="false">
      <c r="K306" s="11"/>
    </row>
    <row r="307" customFormat="false" ht="15.75" hidden="false" customHeight="false" outlineLevel="0" collapsed="false">
      <c r="K307" s="11"/>
    </row>
    <row r="308" customFormat="false" ht="15.75" hidden="false" customHeight="false" outlineLevel="0" collapsed="false">
      <c r="K308" s="11"/>
    </row>
    <row r="309" customFormat="false" ht="15.75" hidden="false" customHeight="false" outlineLevel="0" collapsed="false">
      <c r="K309" s="11"/>
    </row>
    <row r="310" customFormat="false" ht="15.75" hidden="false" customHeight="false" outlineLevel="0" collapsed="false">
      <c r="K310" s="11"/>
    </row>
    <row r="311" customFormat="false" ht="15.75" hidden="false" customHeight="false" outlineLevel="0" collapsed="false">
      <c r="K311" s="11"/>
    </row>
    <row r="312" customFormat="false" ht="15.75" hidden="false" customHeight="false" outlineLevel="0" collapsed="false">
      <c r="K312" s="11"/>
    </row>
    <row r="313" customFormat="false" ht="15.75" hidden="false" customHeight="false" outlineLevel="0" collapsed="false">
      <c r="K313" s="11"/>
    </row>
    <row r="314" customFormat="false" ht="15.75" hidden="false" customHeight="false" outlineLevel="0" collapsed="false">
      <c r="K314" s="11"/>
    </row>
    <row r="315" customFormat="false" ht="15.75" hidden="false" customHeight="false" outlineLevel="0" collapsed="false">
      <c r="K315" s="11"/>
    </row>
    <row r="316" customFormat="false" ht="15.75" hidden="false" customHeight="false" outlineLevel="0" collapsed="false">
      <c r="K316" s="11"/>
    </row>
    <row r="317" customFormat="false" ht="15.75" hidden="false" customHeight="false" outlineLevel="0" collapsed="false">
      <c r="K317" s="11"/>
    </row>
    <row r="318" customFormat="false" ht="15.75" hidden="false" customHeight="false" outlineLevel="0" collapsed="false">
      <c r="K318" s="11"/>
    </row>
    <row r="319" customFormat="false" ht="15.75" hidden="false" customHeight="false" outlineLevel="0" collapsed="false">
      <c r="K319" s="11"/>
    </row>
    <row r="320" customFormat="false" ht="15.75" hidden="false" customHeight="false" outlineLevel="0" collapsed="false">
      <c r="K320" s="11"/>
    </row>
    <row r="321" customFormat="false" ht="15.75" hidden="false" customHeight="false" outlineLevel="0" collapsed="false">
      <c r="K321" s="11"/>
    </row>
    <row r="322" customFormat="false" ht="15.75" hidden="false" customHeight="false" outlineLevel="0" collapsed="false">
      <c r="K322" s="11"/>
    </row>
    <row r="323" customFormat="false" ht="15.75" hidden="false" customHeight="false" outlineLevel="0" collapsed="false">
      <c r="K323" s="11"/>
    </row>
    <row r="324" customFormat="false" ht="15.75" hidden="false" customHeight="false" outlineLevel="0" collapsed="false">
      <c r="K324" s="11"/>
    </row>
    <row r="325" customFormat="false" ht="15.75" hidden="false" customHeight="false" outlineLevel="0" collapsed="false">
      <c r="K325" s="11"/>
    </row>
    <row r="326" customFormat="false" ht="15.75" hidden="false" customHeight="false" outlineLevel="0" collapsed="false">
      <c r="K326" s="11"/>
    </row>
    <row r="327" customFormat="false" ht="15.75" hidden="false" customHeight="false" outlineLevel="0" collapsed="false">
      <c r="K327" s="11"/>
    </row>
    <row r="328" customFormat="false" ht="15.75" hidden="false" customHeight="false" outlineLevel="0" collapsed="false">
      <c r="K328" s="11"/>
    </row>
    <row r="329" customFormat="false" ht="15.75" hidden="false" customHeight="false" outlineLevel="0" collapsed="false">
      <c r="K329" s="11"/>
    </row>
    <row r="330" customFormat="false" ht="15.75" hidden="false" customHeight="false" outlineLevel="0" collapsed="false">
      <c r="K330" s="11"/>
    </row>
    <row r="331" customFormat="false" ht="15.75" hidden="false" customHeight="false" outlineLevel="0" collapsed="false">
      <c r="K331" s="11"/>
    </row>
    <row r="332" customFormat="false" ht="15.75" hidden="false" customHeight="false" outlineLevel="0" collapsed="false">
      <c r="K332" s="11"/>
    </row>
    <row r="333" customFormat="false" ht="15.75" hidden="false" customHeight="false" outlineLevel="0" collapsed="false">
      <c r="K333" s="11"/>
    </row>
    <row r="334" customFormat="false" ht="15.75" hidden="false" customHeight="false" outlineLevel="0" collapsed="false">
      <c r="K334" s="11"/>
    </row>
    <row r="335" customFormat="false" ht="15.75" hidden="false" customHeight="false" outlineLevel="0" collapsed="false">
      <c r="K335" s="11"/>
    </row>
    <row r="336" customFormat="false" ht="15.75" hidden="false" customHeight="false" outlineLevel="0" collapsed="false">
      <c r="K336" s="11"/>
    </row>
    <row r="337" customFormat="false" ht="15.75" hidden="false" customHeight="false" outlineLevel="0" collapsed="false">
      <c r="K337" s="11"/>
    </row>
    <row r="338" customFormat="false" ht="15.75" hidden="false" customHeight="false" outlineLevel="0" collapsed="false">
      <c r="K338" s="11"/>
    </row>
    <row r="339" customFormat="false" ht="15.75" hidden="false" customHeight="false" outlineLevel="0" collapsed="false">
      <c r="K339" s="11"/>
    </row>
    <row r="340" customFormat="false" ht="15.75" hidden="false" customHeight="false" outlineLevel="0" collapsed="false">
      <c r="K340" s="11"/>
    </row>
    <row r="341" customFormat="false" ht="15.75" hidden="false" customHeight="false" outlineLevel="0" collapsed="false">
      <c r="K341" s="11"/>
    </row>
    <row r="342" customFormat="false" ht="15.75" hidden="false" customHeight="false" outlineLevel="0" collapsed="false">
      <c r="K342" s="11"/>
    </row>
    <row r="343" customFormat="false" ht="15.75" hidden="false" customHeight="false" outlineLevel="0" collapsed="false">
      <c r="K343" s="11"/>
    </row>
    <row r="344" customFormat="false" ht="15.75" hidden="false" customHeight="false" outlineLevel="0" collapsed="false">
      <c r="K344" s="11"/>
    </row>
    <row r="345" customFormat="false" ht="15.75" hidden="false" customHeight="false" outlineLevel="0" collapsed="false">
      <c r="K345" s="11"/>
    </row>
    <row r="346" customFormat="false" ht="15.75" hidden="false" customHeight="false" outlineLevel="0" collapsed="false">
      <c r="K346" s="11"/>
    </row>
    <row r="347" customFormat="false" ht="15.75" hidden="false" customHeight="false" outlineLevel="0" collapsed="false">
      <c r="K347" s="11"/>
    </row>
    <row r="348" customFormat="false" ht="15.75" hidden="false" customHeight="false" outlineLevel="0" collapsed="false">
      <c r="K348" s="11"/>
    </row>
    <row r="349" customFormat="false" ht="15.75" hidden="false" customHeight="false" outlineLevel="0" collapsed="false">
      <c r="K349" s="11"/>
    </row>
    <row r="350" customFormat="false" ht="15.75" hidden="false" customHeight="false" outlineLevel="0" collapsed="false">
      <c r="K350" s="11"/>
    </row>
    <row r="351" customFormat="false" ht="15.75" hidden="false" customHeight="false" outlineLevel="0" collapsed="false">
      <c r="K351" s="11"/>
    </row>
    <row r="352" customFormat="false" ht="15.75" hidden="false" customHeight="false" outlineLevel="0" collapsed="false">
      <c r="K352" s="11"/>
    </row>
    <row r="353" customFormat="false" ht="15.75" hidden="false" customHeight="false" outlineLevel="0" collapsed="false">
      <c r="K353" s="11"/>
    </row>
    <row r="354" customFormat="false" ht="15.75" hidden="false" customHeight="false" outlineLevel="0" collapsed="false">
      <c r="K354" s="11"/>
    </row>
    <row r="355" customFormat="false" ht="15.75" hidden="false" customHeight="false" outlineLevel="0" collapsed="false">
      <c r="K355" s="11"/>
    </row>
    <row r="356" customFormat="false" ht="15.75" hidden="false" customHeight="false" outlineLevel="0" collapsed="false">
      <c r="K356" s="11"/>
    </row>
    <row r="357" customFormat="false" ht="15.75" hidden="false" customHeight="false" outlineLevel="0" collapsed="false">
      <c r="K357" s="11"/>
    </row>
    <row r="358" customFormat="false" ht="15.75" hidden="false" customHeight="false" outlineLevel="0" collapsed="false">
      <c r="K358" s="11"/>
    </row>
    <row r="359" customFormat="false" ht="15.75" hidden="false" customHeight="false" outlineLevel="0" collapsed="false">
      <c r="K359" s="11"/>
    </row>
    <row r="360" customFormat="false" ht="15.75" hidden="false" customHeight="false" outlineLevel="0" collapsed="false">
      <c r="K360" s="11"/>
    </row>
    <row r="361" customFormat="false" ht="15.75" hidden="false" customHeight="false" outlineLevel="0" collapsed="false">
      <c r="K361" s="11"/>
    </row>
    <row r="362" customFormat="false" ht="15.75" hidden="false" customHeight="false" outlineLevel="0" collapsed="false">
      <c r="K362" s="11"/>
    </row>
    <row r="363" customFormat="false" ht="15.75" hidden="false" customHeight="false" outlineLevel="0" collapsed="false">
      <c r="K363" s="11"/>
    </row>
    <row r="364" customFormat="false" ht="15.75" hidden="false" customHeight="false" outlineLevel="0" collapsed="false">
      <c r="K364" s="11"/>
    </row>
    <row r="365" customFormat="false" ht="15.75" hidden="false" customHeight="false" outlineLevel="0" collapsed="false">
      <c r="K365" s="11"/>
    </row>
    <row r="366" customFormat="false" ht="15.75" hidden="false" customHeight="false" outlineLevel="0" collapsed="false">
      <c r="K366" s="11"/>
    </row>
    <row r="367" customFormat="false" ht="15.75" hidden="false" customHeight="false" outlineLevel="0" collapsed="false">
      <c r="K367" s="11"/>
    </row>
    <row r="368" customFormat="false" ht="15.75" hidden="false" customHeight="false" outlineLevel="0" collapsed="false">
      <c r="K368" s="11"/>
    </row>
    <row r="369" customFormat="false" ht="15.75" hidden="false" customHeight="false" outlineLevel="0" collapsed="false">
      <c r="K369" s="11"/>
    </row>
    <row r="370" customFormat="false" ht="15.75" hidden="false" customHeight="false" outlineLevel="0" collapsed="false">
      <c r="K370" s="11"/>
    </row>
    <row r="371" customFormat="false" ht="15.75" hidden="false" customHeight="false" outlineLevel="0" collapsed="false">
      <c r="K371" s="11"/>
    </row>
    <row r="372" customFormat="false" ht="15.75" hidden="false" customHeight="false" outlineLevel="0" collapsed="false">
      <c r="K372" s="11"/>
    </row>
    <row r="373" customFormat="false" ht="15.75" hidden="false" customHeight="false" outlineLevel="0" collapsed="false">
      <c r="K373" s="11"/>
    </row>
    <row r="374" customFormat="false" ht="15.75" hidden="false" customHeight="false" outlineLevel="0" collapsed="false">
      <c r="K374" s="11"/>
    </row>
    <row r="375" customFormat="false" ht="15.75" hidden="false" customHeight="false" outlineLevel="0" collapsed="false">
      <c r="K375" s="11"/>
    </row>
    <row r="376" customFormat="false" ht="15.75" hidden="false" customHeight="false" outlineLevel="0" collapsed="false">
      <c r="K376" s="11"/>
    </row>
    <row r="377" customFormat="false" ht="15.75" hidden="false" customHeight="false" outlineLevel="0" collapsed="false">
      <c r="K377" s="11"/>
    </row>
    <row r="378" customFormat="false" ht="15.75" hidden="false" customHeight="false" outlineLevel="0" collapsed="false">
      <c r="K378" s="11"/>
    </row>
    <row r="379" customFormat="false" ht="15.75" hidden="false" customHeight="false" outlineLevel="0" collapsed="false">
      <c r="K379" s="11"/>
    </row>
    <row r="380" customFormat="false" ht="15.75" hidden="false" customHeight="false" outlineLevel="0" collapsed="false">
      <c r="K380" s="11"/>
    </row>
    <row r="381" customFormat="false" ht="15.75" hidden="false" customHeight="false" outlineLevel="0" collapsed="false">
      <c r="K381" s="11"/>
    </row>
    <row r="382" customFormat="false" ht="15.75" hidden="false" customHeight="false" outlineLevel="0" collapsed="false">
      <c r="K382" s="11"/>
    </row>
    <row r="383" customFormat="false" ht="15.75" hidden="false" customHeight="false" outlineLevel="0" collapsed="false">
      <c r="K383" s="11"/>
    </row>
    <row r="384" customFormat="false" ht="15.75" hidden="false" customHeight="false" outlineLevel="0" collapsed="false">
      <c r="K384" s="11"/>
    </row>
    <row r="385" customFormat="false" ht="15.75" hidden="false" customHeight="false" outlineLevel="0" collapsed="false">
      <c r="K385" s="11"/>
    </row>
    <row r="386" customFormat="false" ht="15.75" hidden="false" customHeight="false" outlineLevel="0" collapsed="false">
      <c r="K386" s="11"/>
    </row>
    <row r="387" customFormat="false" ht="15.75" hidden="false" customHeight="false" outlineLevel="0" collapsed="false">
      <c r="K387" s="11"/>
    </row>
    <row r="388" customFormat="false" ht="15.75" hidden="false" customHeight="false" outlineLevel="0" collapsed="false">
      <c r="K388" s="11"/>
    </row>
    <row r="389" customFormat="false" ht="15.75" hidden="false" customHeight="false" outlineLevel="0" collapsed="false">
      <c r="K389" s="11"/>
    </row>
    <row r="390" customFormat="false" ht="15.75" hidden="false" customHeight="false" outlineLevel="0" collapsed="false">
      <c r="K390" s="11"/>
    </row>
    <row r="391" customFormat="false" ht="15.75" hidden="false" customHeight="false" outlineLevel="0" collapsed="false">
      <c r="K391" s="11"/>
    </row>
    <row r="392" customFormat="false" ht="15.75" hidden="false" customHeight="false" outlineLevel="0" collapsed="false">
      <c r="K392" s="11"/>
    </row>
    <row r="393" customFormat="false" ht="15.75" hidden="false" customHeight="false" outlineLevel="0" collapsed="false">
      <c r="K393" s="11"/>
    </row>
    <row r="394" customFormat="false" ht="15.75" hidden="false" customHeight="false" outlineLevel="0" collapsed="false">
      <c r="K394" s="11"/>
    </row>
    <row r="395" customFormat="false" ht="15.75" hidden="false" customHeight="false" outlineLevel="0" collapsed="false">
      <c r="K395" s="11"/>
    </row>
    <row r="396" customFormat="false" ht="15.75" hidden="false" customHeight="false" outlineLevel="0" collapsed="false">
      <c r="K396" s="11"/>
    </row>
    <row r="397" customFormat="false" ht="15.75" hidden="false" customHeight="false" outlineLevel="0" collapsed="false">
      <c r="K397" s="11"/>
    </row>
    <row r="398" customFormat="false" ht="15.75" hidden="false" customHeight="false" outlineLevel="0" collapsed="false">
      <c r="K398" s="11"/>
    </row>
    <row r="399" customFormat="false" ht="15.75" hidden="false" customHeight="false" outlineLevel="0" collapsed="false">
      <c r="K399" s="11"/>
    </row>
    <row r="400" customFormat="false" ht="15.75" hidden="false" customHeight="false" outlineLevel="0" collapsed="false">
      <c r="K400" s="11"/>
    </row>
    <row r="401" customFormat="false" ht="15.75" hidden="false" customHeight="false" outlineLevel="0" collapsed="false">
      <c r="K401" s="11"/>
    </row>
    <row r="402" customFormat="false" ht="15.75" hidden="false" customHeight="false" outlineLevel="0" collapsed="false">
      <c r="K402" s="11"/>
    </row>
    <row r="403" customFormat="false" ht="15.75" hidden="false" customHeight="false" outlineLevel="0" collapsed="false">
      <c r="K403" s="11"/>
    </row>
    <row r="404" customFormat="false" ht="15.75" hidden="false" customHeight="false" outlineLevel="0" collapsed="false">
      <c r="K404" s="11"/>
    </row>
    <row r="405" customFormat="false" ht="15.75" hidden="false" customHeight="false" outlineLevel="0" collapsed="false">
      <c r="K405" s="11"/>
    </row>
    <row r="406" customFormat="false" ht="15.75" hidden="false" customHeight="false" outlineLevel="0" collapsed="false">
      <c r="K406" s="11"/>
    </row>
    <row r="407" customFormat="false" ht="15.75" hidden="false" customHeight="false" outlineLevel="0" collapsed="false">
      <c r="K407" s="11"/>
    </row>
    <row r="408" customFormat="false" ht="15.75" hidden="false" customHeight="false" outlineLevel="0" collapsed="false">
      <c r="K408" s="11"/>
    </row>
    <row r="409" customFormat="false" ht="15.75" hidden="false" customHeight="false" outlineLevel="0" collapsed="false">
      <c r="K409" s="11"/>
    </row>
    <row r="410" customFormat="false" ht="15.75" hidden="false" customHeight="false" outlineLevel="0" collapsed="false">
      <c r="K410" s="11"/>
    </row>
    <row r="411" customFormat="false" ht="15.75" hidden="false" customHeight="false" outlineLevel="0" collapsed="false">
      <c r="K411" s="11"/>
    </row>
    <row r="412" customFormat="false" ht="15.75" hidden="false" customHeight="false" outlineLevel="0" collapsed="false">
      <c r="K412" s="11"/>
    </row>
    <row r="413" customFormat="false" ht="15.75" hidden="false" customHeight="false" outlineLevel="0" collapsed="false">
      <c r="K413" s="11"/>
    </row>
    <row r="414" customFormat="false" ht="15.75" hidden="false" customHeight="false" outlineLevel="0" collapsed="false">
      <c r="K414" s="11"/>
    </row>
    <row r="415" customFormat="false" ht="15.75" hidden="false" customHeight="false" outlineLevel="0" collapsed="false">
      <c r="K415" s="11"/>
    </row>
    <row r="416" customFormat="false" ht="15.75" hidden="false" customHeight="false" outlineLevel="0" collapsed="false">
      <c r="K416" s="11"/>
    </row>
    <row r="417" customFormat="false" ht="15.75" hidden="false" customHeight="false" outlineLevel="0" collapsed="false">
      <c r="K417" s="11"/>
    </row>
    <row r="418" customFormat="false" ht="15.75" hidden="false" customHeight="false" outlineLevel="0" collapsed="false">
      <c r="K418" s="11"/>
    </row>
    <row r="419" customFormat="false" ht="15.75" hidden="false" customHeight="false" outlineLevel="0" collapsed="false">
      <c r="K419" s="11"/>
    </row>
    <row r="420" customFormat="false" ht="15.75" hidden="false" customHeight="false" outlineLevel="0" collapsed="false">
      <c r="K420" s="11"/>
    </row>
    <row r="421" customFormat="false" ht="15.75" hidden="false" customHeight="false" outlineLevel="0" collapsed="false">
      <c r="K421" s="11"/>
    </row>
    <row r="422" customFormat="false" ht="15.75" hidden="false" customHeight="false" outlineLevel="0" collapsed="false">
      <c r="K422" s="11"/>
    </row>
    <row r="423" customFormat="false" ht="15.75" hidden="false" customHeight="false" outlineLevel="0" collapsed="false">
      <c r="K423" s="11"/>
    </row>
    <row r="424" customFormat="false" ht="15.75" hidden="false" customHeight="false" outlineLevel="0" collapsed="false">
      <c r="K424" s="11"/>
    </row>
    <row r="425" customFormat="false" ht="15.75" hidden="false" customHeight="false" outlineLevel="0" collapsed="false">
      <c r="K425" s="11"/>
    </row>
    <row r="426" customFormat="false" ht="15.75" hidden="false" customHeight="false" outlineLevel="0" collapsed="false">
      <c r="K426" s="11"/>
    </row>
    <row r="427" customFormat="false" ht="15.75" hidden="false" customHeight="false" outlineLevel="0" collapsed="false">
      <c r="K427" s="11"/>
    </row>
    <row r="428" customFormat="false" ht="15.75" hidden="false" customHeight="false" outlineLevel="0" collapsed="false">
      <c r="K428" s="11"/>
    </row>
    <row r="429" customFormat="false" ht="15.75" hidden="false" customHeight="false" outlineLevel="0" collapsed="false">
      <c r="K429" s="11"/>
    </row>
    <row r="430" customFormat="false" ht="15.75" hidden="false" customHeight="false" outlineLevel="0" collapsed="false">
      <c r="K430" s="11"/>
    </row>
    <row r="431" customFormat="false" ht="15.75" hidden="false" customHeight="false" outlineLevel="0" collapsed="false">
      <c r="K431" s="11"/>
    </row>
    <row r="432" customFormat="false" ht="15.75" hidden="false" customHeight="false" outlineLevel="0" collapsed="false">
      <c r="K432" s="11"/>
    </row>
    <row r="433" customFormat="false" ht="15.75" hidden="false" customHeight="false" outlineLevel="0" collapsed="false">
      <c r="K433" s="11"/>
    </row>
    <row r="434" customFormat="false" ht="15.75" hidden="false" customHeight="false" outlineLevel="0" collapsed="false">
      <c r="K434" s="11"/>
    </row>
    <row r="435" customFormat="false" ht="15.75" hidden="false" customHeight="false" outlineLevel="0" collapsed="false">
      <c r="K435" s="11"/>
    </row>
    <row r="436" customFormat="false" ht="15.75" hidden="false" customHeight="false" outlineLevel="0" collapsed="false">
      <c r="K436" s="11"/>
    </row>
    <row r="437" customFormat="false" ht="15.75" hidden="false" customHeight="false" outlineLevel="0" collapsed="false">
      <c r="K437" s="11"/>
    </row>
    <row r="438" customFormat="false" ht="15.75" hidden="false" customHeight="false" outlineLevel="0" collapsed="false">
      <c r="K438" s="11"/>
    </row>
    <row r="439" customFormat="false" ht="15.75" hidden="false" customHeight="false" outlineLevel="0" collapsed="false">
      <c r="K439" s="11"/>
    </row>
    <row r="440" customFormat="false" ht="15.75" hidden="false" customHeight="false" outlineLevel="0" collapsed="false">
      <c r="K440" s="11"/>
    </row>
    <row r="441" customFormat="false" ht="15.75" hidden="false" customHeight="false" outlineLevel="0" collapsed="false">
      <c r="K441" s="11"/>
    </row>
    <row r="442" customFormat="false" ht="15.75" hidden="false" customHeight="false" outlineLevel="0" collapsed="false">
      <c r="K442" s="11"/>
    </row>
    <row r="443" customFormat="false" ht="15.75" hidden="false" customHeight="false" outlineLevel="0" collapsed="false">
      <c r="K443" s="11"/>
    </row>
    <row r="444" customFormat="false" ht="15.75" hidden="false" customHeight="false" outlineLevel="0" collapsed="false">
      <c r="K444" s="11"/>
    </row>
    <row r="445" customFormat="false" ht="15.75" hidden="false" customHeight="false" outlineLevel="0" collapsed="false">
      <c r="K445" s="11"/>
    </row>
    <row r="446" customFormat="false" ht="15.75" hidden="false" customHeight="false" outlineLevel="0" collapsed="false">
      <c r="K446" s="11"/>
    </row>
    <row r="447" customFormat="false" ht="15.75" hidden="false" customHeight="false" outlineLevel="0" collapsed="false">
      <c r="K447" s="11"/>
    </row>
    <row r="448" customFormat="false" ht="15.75" hidden="false" customHeight="false" outlineLevel="0" collapsed="false">
      <c r="K448" s="11"/>
    </row>
    <row r="449" customFormat="false" ht="15.75" hidden="false" customHeight="false" outlineLevel="0" collapsed="false">
      <c r="K449" s="11"/>
    </row>
    <row r="450" customFormat="false" ht="15.75" hidden="false" customHeight="false" outlineLevel="0" collapsed="false">
      <c r="K450" s="11"/>
    </row>
    <row r="451" customFormat="false" ht="15.75" hidden="false" customHeight="false" outlineLevel="0" collapsed="false">
      <c r="K451" s="11"/>
    </row>
    <row r="452" customFormat="false" ht="15.75" hidden="false" customHeight="false" outlineLevel="0" collapsed="false">
      <c r="K452" s="11"/>
    </row>
    <row r="453" customFormat="false" ht="15.75" hidden="false" customHeight="false" outlineLevel="0" collapsed="false">
      <c r="K453" s="11"/>
    </row>
    <row r="454" customFormat="false" ht="15.75" hidden="false" customHeight="false" outlineLevel="0" collapsed="false">
      <c r="K454" s="11"/>
    </row>
    <row r="455" customFormat="false" ht="15.75" hidden="false" customHeight="false" outlineLevel="0" collapsed="false">
      <c r="K455" s="11"/>
    </row>
    <row r="456" customFormat="false" ht="15.75" hidden="false" customHeight="false" outlineLevel="0" collapsed="false">
      <c r="K456" s="11"/>
    </row>
    <row r="457" customFormat="false" ht="15.75" hidden="false" customHeight="false" outlineLevel="0" collapsed="false">
      <c r="K457" s="11"/>
    </row>
    <row r="458" customFormat="false" ht="15.75" hidden="false" customHeight="false" outlineLevel="0" collapsed="false">
      <c r="K458" s="11"/>
    </row>
    <row r="459" customFormat="false" ht="15.75" hidden="false" customHeight="false" outlineLevel="0" collapsed="false">
      <c r="K459" s="11"/>
    </row>
    <row r="460" customFormat="false" ht="15.75" hidden="false" customHeight="false" outlineLevel="0" collapsed="false">
      <c r="K460" s="11"/>
    </row>
    <row r="461" customFormat="false" ht="15.75" hidden="false" customHeight="false" outlineLevel="0" collapsed="false">
      <c r="K461" s="11"/>
    </row>
    <row r="462" customFormat="false" ht="15.75" hidden="false" customHeight="false" outlineLevel="0" collapsed="false">
      <c r="K462" s="11"/>
    </row>
    <row r="463" customFormat="false" ht="15.75" hidden="false" customHeight="false" outlineLevel="0" collapsed="false">
      <c r="K463" s="11"/>
    </row>
    <row r="464" customFormat="false" ht="15.75" hidden="false" customHeight="false" outlineLevel="0" collapsed="false">
      <c r="K464" s="11"/>
    </row>
    <row r="465" customFormat="false" ht="15.75" hidden="false" customHeight="false" outlineLevel="0" collapsed="false">
      <c r="K465" s="11"/>
    </row>
    <row r="466" customFormat="false" ht="15.75" hidden="false" customHeight="false" outlineLevel="0" collapsed="false">
      <c r="K466" s="11"/>
    </row>
    <row r="467" customFormat="false" ht="15.75" hidden="false" customHeight="false" outlineLevel="0" collapsed="false">
      <c r="K467" s="11"/>
    </row>
    <row r="468" customFormat="false" ht="15.75" hidden="false" customHeight="false" outlineLevel="0" collapsed="false">
      <c r="K468" s="11"/>
    </row>
    <row r="469" customFormat="false" ht="15.75" hidden="false" customHeight="false" outlineLevel="0" collapsed="false">
      <c r="K469" s="11"/>
    </row>
    <row r="470" customFormat="false" ht="15.75" hidden="false" customHeight="false" outlineLevel="0" collapsed="false">
      <c r="K470" s="11"/>
    </row>
    <row r="471" customFormat="false" ht="15.75" hidden="false" customHeight="false" outlineLevel="0" collapsed="false">
      <c r="K471" s="11"/>
    </row>
    <row r="472" customFormat="false" ht="15.75" hidden="false" customHeight="false" outlineLevel="0" collapsed="false">
      <c r="K472" s="11"/>
    </row>
    <row r="473" customFormat="false" ht="15.75" hidden="false" customHeight="false" outlineLevel="0" collapsed="false">
      <c r="K473" s="11"/>
    </row>
    <row r="474" customFormat="false" ht="15.75" hidden="false" customHeight="false" outlineLevel="0" collapsed="false">
      <c r="K474" s="11"/>
    </row>
    <row r="475" customFormat="false" ht="15.75" hidden="false" customHeight="false" outlineLevel="0" collapsed="false">
      <c r="K475" s="11"/>
    </row>
    <row r="476" customFormat="false" ht="15.75" hidden="false" customHeight="false" outlineLevel="0" collapsed="false">
      <c r="K476" s="11"/>
    </row>
    <row r="477" customFormat="false" ht="15.75" hidden="false" customHeight="false" outlineLevel="0" collapsed="false">
      <c r="K477" s="11"/>
    </row>
    <row r="478" customFormat="false" ht="15.75" hidden="false" customHeight="false" outlineLevel="0" collapsed="false">
      <c r="K478" s="11"/>
    </row>
    <row r="479" customFormat="false" ht="15.75" hidden="false" customHeight="false" outlineLevel="0" collapsed="false">
      <c r="K479" s="11"/>
    </row>
    <row r="480" customFormat="false" ht="15.75" hidden="false" customHeight="false" outlineLevel="0" collapsed="false">
      <c r="K480" s="11"/>
    </row>
    <row r="481" customFormat="false" ht="15.75" hidden="false" customHeight="false" outlineLevel="0" collapsed="false">
      <c r="K481" s="11"/>
    </row>
    <row r="482" customFormat="false" ht="15.75" hidden="false" customHeight="false" outlineLevel="0" collapsed="false">
      <c r="K482" s="11"/>
    </row>
    <row r="483" customFormat="false" ht="15.75" hidden="false" customHeight="false" outlineLevel="0" collapsed="false">
      <c r="K483" s="11"/>
    </row>
    <row r="484" customFormat="false" ht="15.75" hidden="false" customHeight="false" outlineLevel="0" collapsed="false">
      <c r="K484" s="11"/>
    </row>
    <row r="485" customFormat="false" ht="15.75" hidden="false" customHeight="false" outlineLevel="0" collapsed="false">
      <c r="K485" s="11"/>
    </row>
    <row r="486" customFormat="false" ht="15.75" hidden="false" customHeight="false" outlineLevel="0" collapsed="false">
      <c r="K486" s="11"/>
    </row>
    <row r="487" customFormat="false" ht="15.75" hidden="false" customHeight="false" outlineLevel="0" collapsed="false">
      <c r="K487" s="11"/>
    </row>
    <row r="488" customFormat="false" ht="15.75" hidden="false" customHeight="false" outlineLevel="0" collapsed="false">
      <c r="K488" s="11"/>
    </row>
    <row r="489" customFormat="false" ht="15.75" hidden="false" customHeight="false" outlineLevel="0" collapsed="false">
      <c r="K489" s="11"/>
    </row>
    <row r="490" customFormat="false" ht="15.75" hidden="false" customHeight="false" outlineLevel="0" collapsed="false">
      <c r="K490" s="11"/>
    </row>
    <row r="491" customFormat="false" ht="15.75" hidden="false" customHeight="false" outlineLevel="0" collapsed="false">
      <c r="K491" s="11"/>
    </row>
    <row r="492" customFormat="false" ht="15.75" hidden="false" customHeight="false" outlineLevel="0" collapsed="false">
      <c r="K492" s="11"/>
    </row>
    <row r="493" customFormat="false" ht="15.75" hidden="false" customHeight="false" outlineLevel="0" collapsed="false">
      <c r="K493" s="11"/>
    </row>
    <row r="494" customFormat="false" ht="15.75" hidden="false" customHeight="false" outlineLevel="0" collapsed="false">
      <c r="K494" s="11"/>
    </row>
    <row r="495" customFormat="false" ht="15.75" hidden="false" customHeight="false" outlineLevel="0" collapsed="false">
      <c r="K495" s="11"/>
    </row>
    <row r="496" customFormat="false" ht="15.75" hidden="false" customHeight="false" outlineLevel="0" collapsed="false">
      <c r="K496" s="11"/>
    </row>
    <row r="497" customFormat="false" ht="15.75" hidden="false" customHeight="false" outlineLevel="0" collapsed="false">
      <c r="K497" s="11"/>
    </row>
    <row r="498" customFormat="false" ht="15.75" hidden="false" customHeight="false" outlineLevel="0" collapsed="false">
      <c r="K498" s="11"/>
    </row>
    <row r="499" customFormat="false" ht="15.75" hidden="false" customHeight="false" outlineLevel="0" collapsed="false">
      <c r="K499" s="11"/>
    </row>
    <row r="500" customFormat="false" ht="15.75" hidden="false" customHeight="false" outlineLevel="0" collapsed="false">
      <c r="K500" s="11"/>
    </row>
    <row r="501" customFormat="false" ht="15.75" hidden="false" customHeight="false" outlineLevel="0" collapsed="false">
      <c r="K501" s="11"/>
    </row>
    <row r="502" customFormat="false" ht="15.75" hidden="false" customHeight="false" outlineLevel="0" collapsed="false">
      <c r="K502" s="11"/>
    </row>
    <row r="503" customFormat="false" ht="15.75" hidden="false" customHeight="false" outlineLevel="0" collapsed="false">
      <c r="K503" s="11"/>
    </row>
    <row r="504" customFormat="false" ht="15.75" hidden="false" customHeight="false" outlineLevel="0" collapsed="false">
      <c r="K504" s="11"/>
    </row>
    <row r="505" customFormat="false" ht="15.75" hidden="false" customHeight="false" outlineLevel="0" collapsed="false">
      <c r="K505" s="11"/>
    </row>
    <row r="506" customFormat="false" ht="15.75" hidden="false" customHeight="false" outlineLevel="0" collapsed="false">
      <c r="K506" s="11"/>
    </row>
    <row r="507" customFormat="false" ht="15.75" hidden="false" customHeight="false" outlineLevel="0" collapsed="false">
      <c r="K507" s="11"/>
    </row>
    <row r="508" customFormat="false" ht="15.75" hidden="false" customHeight="false" outlineLevel="0" collapsed="false">
      <c r="K508" s="11"/>
    </row>
    <row r="509" customFormat="false" ht="15.75" hidden="false" customHeight="false" outlineLevel="0" collapsed="false">
      <c r="K509" s="11"/>
    </row>
    <row r="510" customFormat="false" ht="15.75" hidden="false" customHeight="false" outlineLevel="0" collapsed="false">
      <c r="K510" s="11"/>
    </row>
    <row r="511" customFormat="false" ht="15.75" hidden="false" customHeight="false" outlineLevel="0" collapsed="false">
      <c r="K511" s="11"/>
    </row>
    <row r="512" customFormat="false" ht="15.75" hidden="false" customHeight="false" outlineLevel="0" collapsed="false">
      <c r="K512" s="11"/>
    </row>
    <row r="513" customFormat="false" ht="15.75" hidden="false" customHeight="false" outlineLevel="0" collapsed="false">
      <c r="K513" s="11"/>
    </row>
    <row r="514" customFormat="false" ht="15.75" hidden="false" customHeight="false" outlineLevel="0" collapsed="false">
      <c r="K514" s="11"/>
    </row>
    <row r="515" customFormat="false" ht="15.75" hidden="false" customHeight="false" outlineLevel="0" collapsed="false">
      <c r="K515" s="11"/>
    </row>
    <row r="516" customFormat="false" ht="15.75" hidden="false" customHeight="false" outlineLevel="0" collapsed="false">
      <c r="K516" s="11"/>
    </row>
    <row r="517" customFormat="false" ht="15.75" hidden="false" customHeight="false" outlineLevel="0" collapsed="false">
      <c r="K517" s="11"/>
    </row>
    <row r="518" customFormat="false" ht="15.75" hidden="false" customHeight="false" outlineLevel="0" collapsed="false">
      <c r="K518" s="11"/>
    </row>
    <row r="519" customFormat="false" ht="15.75" hidden="false" customHeight="false" outlineLevel="0" collapsed="false">
      <c r="K519" s="11"/>
    </row>
    <row r="520" customFormat="false" ht="15.75" hidden="false" customHeight="false" outlineLevel="0" collapsed="false">
      <c r="K520" s="11"/>
    </row>
    <row r="521" customFormat="false" ht="15.75" hidden="false" customHeight="false" outlineLevel="0" collapsed="false">
      <c r="K521" s="11"/>
    </row>
    <row r="522" customFormat="false" ht="15.75" hidden="false" customHeight="false" outlineLevel="0" collapsed="false">
      <c r="K522" s="11"/>
    </row>
    <row r="523" customFormat="false" ht="15.75" hidden="false" customHeight="false" outlineLevel="0" collapsed="false">
      <c r="K523" s="11"/>
    </row>
    <row r="524" customFormat="false" ht="15.75" hidden="false" customHeight="false" outlineLevel="0" collapsed="false">
      <c r="K524" s="11"/>
    </row>
    <row r="525" customFormat="false" ht="15.75" hidden="false" customHeight="false" outlineLevel="0" collapsed="false">
      <c r="K525" s="11"/>
    </row>
    <row r="526" customFormat="false" ht="15.75" hidden="false" customHeight="false" outlineLevel="0" collapsed="false">
      <c r="K526" s="11"/>
    </row>
    <row r="527" customFormat="false" ht="15.75" hidden="false" customHeight="false" outlineLevel="0" collapsed="false">
      <c r="K527" s="11"/>
    </row>
    <row r="528" customFormat="false" ht="15.75" hidden="false" customHeight="false" outlineLevel="0" collapsed="false">
      <c r="K528" s="11"/>
    </row>
    <row r="529" customFormat="false" ht="15.75" hidden="false" customHeight="false" outlineLevel="0" collapsed="false">
      <c r="K529" s="11"/>
    </row>
    <row r="530" customFormat="false" ht="15.75" hidden="false" customHeight="false" outlineLevel="0" collapsed="false">
      <c r="K530" s="11"/>
    </row>
    <row r="531" customFormat="false" ht="15.75" hidden="false" customHeight="false" outlineLevel="0" collapsed="false">
      <c r="K531" s="11"/>
    </row>
    <row r="532" customFormat="false" ht="15.75" hidden="false" customHeight="false" outlineLevel="0" collapsed="false">
      <c r="K532" s="11"/>
    </row>
    <row r="533" customFormat="false" ht="15.75" hidden="false" customHeight="false" outlineLevel="0" collapsed="false">
      <c r="K533" s="11"/>
    </row>
    <row r="534" customFormat="false" ht="15.75" hidden="false" customHeight="false" outlineLevel="0" collapsed="false">
      <c r="K534" s="11"/>
    </row>
    <row r="535" customFormat="false" ht="15.75" hidden="false" customHeight="false" outlineLevel="0" collapsed="false">
      <c r="K535" s="11"/>
    </row>
    <row r="536" customFormat="false" ht="15.75" hidden="false" customHeight="false" outlineLevel="0" collapsed="false">
      <c r="K536" s="11"/>
    </row>
    <row r="537" customFormat="false" ht="15.75" hidden="false" customHeight="false" outlineLevel="0" collapsed="false">
      <c r="K537" s="11"/>
    </row>
    <row r="538" customFormat="false" ht="15.75" hidden="false" customHeight="false" outlineLevel="0" collapsed="false">
      <c r="K538" s="11"/>
    </row>
    <row r="539" customFormat="false" ht="15.75" hidden="false" customHeight="false" outlineLevel="0" collapsed="false">
      <c r="K539" s="11"/>
    </row>
    <row r="540" customFormat="false" ht="15.75" hidden="false" customHeight="false" outlineLevel="0" collapsed="false">
      <c r="K540" s="11"/>
    </row>
    <row r="541" customFormat="false" ht="15.75" hidden="false" customHeight="false" outlineLevel="0" collapsed="false">
      <c r="K541" s="11"/>
    </row>
    <row r="542" customFormat="false" ht="15.75" hidden="false" customHeight="false" outlineLevel="0" collapsed="false">
      <c r="K542" s="11"/>
    </row>
    <row r="543" customFormat="false" ht="15.75" hidden="false" customHeight="false" outlineLevel="0" collapsed="false">
      <c r="K543" s="11"/>
    </row>
    <row r="544" customFormat="false" ht="15.75" hidden="false" customHeight="false" outlineLevel="0" collapsed="false">
      <c r="K544" s="11"/>
    </row>
    <row r="545" customFormat="false" ht="15.75" hidden="false" customHeight="false" outlineLevel="0" collapsed="false">
      <c r="K545" s="11"/>
    </row>
    <row r="546" customFormat="false" ht="15.75" hidden="false" customHeight="false" outlineLevel="0" collapsed="false">
      <c r="K546" s="11"/>
    </row>
    <row r="547" customFormat="false" ht="15.75" hidden="false" customHeight="false" outlineLevel="0" collapsed="false">
      <c r="K547" s="11"/>
    </row>
    <row r="548" customFormat="false" ht="15.75" hidden="false" customHeight="false" outlineLevel="0" collapsed="false">
      <c r="K548" s="11"/>
    </row>
    <row r="549" customFormat="false" ht="15.75" hidden="false" customHeight="false" outlineLevel="0" collapsed="false">
      <c r="K549" s="11"/>
    </row>
    <row r="550" customFormat="false" ht="15.75" hidden="false" customHeight="false" outlineLevel="0" collapsed="false">
      <c r="K550" s="11"/>
    </row>
    <row r="551" customFormat="false" ht="15.75" hidden="false" customHeight="false" outlineLevel="0" collapsed="false">
      <c r="K551" s="11"/>
    </row>
    <row r="552" customFormat="false" ht="15.75" hidden="false" customHeight="false" outlineLevel="0" collapsed="false">
      <c r="K552" s="11"/>
    </row>
    <row r="553" customFormat="false" ht="15.75" hidden="false" customHeight="false" outlineLevel="0" collapsed="false">
      <c r="K553" s="11"/>
    </row>
    <row r="554" customFormat="false" ht="15.75" hidden="false" customHeight="false" outlineLevel="0" collapsed="false">
      <c r="K554" s="11"/>
    </row>
    <row r="555" customFormat="false" ht="15.75" hidden="false" customHeight="false" outlineLevel="0" collapsed="false">
      <c r="K555" s="11"/>
    </row>
    <row r="556" customFormat="false" ht="15.75" hidden="false" customHeight="false" outlineLevel="0" collapsed="false">
      <c r="K556" s="11"/>
    </row>
    <row r="557" customFormat="false" ht="15.75" hidden="false" customHeight="false" outlineLevel="0" collapsed="false">
      <c r="K557" s="11"/>
    </row>
    <row r="558" customFormat="false" ht="15.75" hidden="false" customHeight="false" outlineLevel="0" collapsed="false">
      <c r="K558" s="11"/>
    </row>
    <row r="559" customFormat="false" ht="15.75" hidden="false" customHeight="false" outlineLevel="0" collapsed="false">
      <c r="K559" s="11"/>
    </row>
    <row r="560" customFormat="false" ht="15.75" hidden="false" customHeight="false" outlineLevel="0" collapsed="false">
      <c r="K560" s="11"/>
    </row>
    <row r="561" customFormat="false" ht="15.75" hidden="false" customHeight="false" outlineLevel="0" collapsed="false">
      <c r="K561" s="11"/>
    </row>
    <row r="562" customFormat="false" ht="15.75" hidden="false" customHeight="false" outlineLevel="0" collapsed="false">
      <c r="K562" s="11"/>
    </row>
    <row r="563" customFormat="false" ht="15.75" hidden="false" customHeight="false" outlineLevel="0" collapsed="false">
      <c r="K563" s="11"/>
    </row>
    <row r="564" customFormat="false" ht="15.75" hidden="false" customHeight="false" outlineLevel="0" collapsed="false">
      <c r="K564" s="11"/>
    </row>
    <row r="565" customFormat="false" ht="15.75" hidden="false" customHeight="false" outlineLevel="0" collapsed="false">
      <c r="K565" s="11"/>
    </row>
    <row r="566" customFormat="false" ht="15.75" hidden="false" customHeight="false" outlineLevel="0" collapsed="false">
      <c r="K566" s="11"/>
    </row>
    <row r="567" customFormat="false" ht="15.75" hidden="false" customHeight="false" outlineLevel="0" collapsed="false">
      <c r="K567" s="11"/>
    </row>
    <row r="568" customFormat="false" ht="15.75" hidden="false" customHeight="false" outlineLevel="0" collapsed="false">
      <c r="K568" s="11"/>
    </row>
    <row r="569" customFormat="false" ht="15.75" hidden="false" customHeight="false" outlineLevel="0" collapsed="false">
      <c r="K569" s="11"/>
    </row>
    <row r="570" customFormat="false" ht="15.75" hidden="false" customHeight="false" outlineLevel="0" collapsed="false">
      <c r="K570" s="11"/>
    </row>
    <row r="571" customFormat="false" ht="15.75" hidden="false" customHeight="false" outlineLevel="0" collapsed="false">
      <c r="K571" s="11"/>
    </row>
    <row r="572" customFormat="false" ht="15.75" hidden="false" customHeight="false" outlineLevel="0" collapsed="false">
      <c r="K572" s="11"/>
    </row>
    <row r="573" customFormat="false" ht="15.75" hidden="false" customHeight="false" outlineLevel="0" collapsed="false">
      <c r="K573" s="11"/>
    </row>
    <row r="574" customFormat="false" ht="15.75" hidden="false" customHeight="false" outlineLevel="0" collapsed="false">
      <c r="K574" s="11"/>
    </row>
    <row r="575" customFormat="false" ht="15.75" hidden="false" customHeight="false" outlineLevel="0" collapsed="false">
      <c r="K575" s="11"/>
    </row>
    <row r="576" customFormat="false" ht="15.75" hidden="false" customHeight="false" outlineLevel="0" collapsed="false">
      <c r="K576" s="11"/>
    </row>
    <row r="577" customFormat="false" ht="15.75" hidden="false" customHeight="false" outlineLevel="0" collapsed="false">
      <c r="K577" s="11"/>
    </row>
    <row r="578" customFormat="false" ht="15.75" hidden="false" customHeight="false" outlineLevel="0" collapsed="false">
      <c r="K578" s="11"/>
    </row>
    <row r="579" customFormat="false" ht="15.75" hidden="false" customHeight="false" outlineLevel="0" collapsed="false">
      <c r="K579" s="11"/>
    </row>
    <row r="580" customFormat="false" ht="15.75" hidden="false" customHeight="false" outlineLevel="0" collapsed="false">
      <c r="K580" s="11"/>
    </row>
    <row r="581" customFormat="false" ht="15.75" hidden="false" customHeight="false" outlineLevel="0" collapsed="false">
      <c r="K581" s="11"/>
    </row>
    <row r="582" customFormat="false" ht="15.75" hidden="false" customHeight="false" outlineLevel="0" collapsed="false">
      <c r="K582" s="11"/>
    </row>
    <row r="583" customFormat="false" ht="15.75" hidden="false" customHeight="false" outlineLevel="0" collapsed="false">
      <c r="K583" s="11"/>
    </row>
    <row r="584" customFormat="false" ht="15.75" hidden="false" customHeight="false" outlineLevel="0" collapsed="false">
      <c r="K584" s="11"/>
    </row>
    <row r="585" customFormat="false" ht="15.75" hidden="false" customHeight="false" outlineLevel="0" collapsed="false">
      <c r="K585" s="11"/>
    </row>
    <row r="586" customFormat="false" ht="15.75" hidden="false" customHeight="false" outlineLevel="0" collapsed="false">
      <c r="K586" s="11"/>
    </row>
    <row r="587" customFormat="false" ht="15.75" hidden="false" customHeight="false" outlineLevel="0" collapsed="false">
      <c r="K587" s="11"/>
    </row>
    <row r="588" customFormat="false" ht="15.75" hidden="false" customHeight="false" outlineLevel="0" collapsed="false">
      <c r="K588" s="11"/>
    </row>
    <row r="589" customFormat="false" ht="15.75" hidden="false" customHeight="false" outlineLevel="0" collapsed="false">
      <c r="K589" s="11"/>
    </row>
    <row r="590" customFormat="false" ht="15.75" hidden="false" customHeight="false" outlineLevel="0" collapsed="false">
      <c r="K590" s="11"/>
    </row>
    <row r="591" customFormat="false" ht="15.75" hidden="false" customHeight="false" outlineLevel="0" collapsed="false">
      <c r="K591" s="11"/>
    </row>
    <row r="592" customFormat="false" ht="15.75" hidden="false" customHeight="false" outlineLevel="0" collapsed="false">
      <c r="K592" s="11"/>
    </row>
    <row r="593" customFormat="false" ht="15.75" hidden="false" customHeight="false" outlineLevel="0" collapsed="false">
      <c r="K593" s="11"/>
    </row>
    <row r="594" customFormat="false" ht="15.75" hidden="false" customHeight="false" outlineLevel="0" collapsed="false">
      <c r="K594" s="11"/>
    </row>
    <row r="595" customFormat="false" ht="15.75" hidden="false" customHeight="false" outlineLevel="0" collapsed="false">
      <c r="K595" s="11"/>
    </row>
    <row r="596" customFormat="false" ht="15.75" hidden="false" customHeight="false" outlineLevel="0" collapsed="false">
      <c r="K596" s="11"/>
    </row>
    <row r="597" customFormat="false" ht="15.75" hidden="false" customHeight="false" outlineLevel="0" collapsed="false">
      <c r="K597" s="11"/>
    </row>
    <row r="598" customFormat="false" ht="15.75" hidden="false" customHeight="false" outlineLevel="0" collapsed="false">
      <c r="K598" s="11"/>
    </row>
    <row r="599" customFormat="false" ht="15.75" hidden="false" customHeight="false" outlineLevel="0" collapsed="false">
      <c r="K599" s="11"/>
    </row>
    <row r="600" customFormat="false" ht="15.75" hidden="false" customHeight="false" outlineLevel="0" collapsed="false">
      <c r="K600" s="11"/>
    </row>
    <row r="601" customFormat="false" ht="15.75" hidden="false" customHeight="false" outlineLevel="0" collapsed="false">
      <c r="K601" s="11"/>
    </row>
    <row r="602" customFormat="false" ht="15.75" hidden="false" customHeight="false" outlineLevel="0" collapsed="false">
      <c r="K602" s="11"/>
    </row>
    <row r="603" customFormat="false" ht="15.75" hidden="false" customHeight="false" outlineLevel="0" collapsed="false">
      <c r="K603" s="11"/>
    </row>
    <row r="604" customFormat="false" ht="15.75" hidden="false" customHeight="false" outlineLevel="0" collapsed="false">
      <c r="K604" s="11"/>
    </row>
    <row r="605" customFormat="false" ht="15.75" hidden="false" customHeight="false" outlineLevel="0" collapsed="false">
      <c r="K605" s="11"/>
    </row>
    <row r="606" customFormat="false" ht="15.75" hidden="false" customHeight="false" outlineLevel="0" collapsed="false">
      <c r="K606" s="11"/>
    </row>
    <row r="607" customFormat="false" ht="15.75" hidden="false" customHeight="false" outlineLevel="0" collapsed="false">
      <c r="K607" s="11"/>
    </row>
    <row r="608" customFormat="false" ht="15.75" hidden="false" customHeight="false" outlineLevel="0" collapsed="false">
      <c r="K608" s="11"/>
    </row>
    <row r="609" customFormat="false" ht="15.75" hidden="false" customHeight="false" outlineLevel="0" collapsed="false">
      <c r="K609" s="11"/>
    </row>
    <row r="610" customFormat="false" ht="15.75" hidden="false" customHeight="false" outlineLevel="0" collapsed="false">
      <c r="K610" s="11"/>
    </row>
    <row r="611" customFormat="false" ht="15.75" hidden="false" customHeight="false" outlineLevel="0" collapsed="false">
      <c r="K611" s="11"/>
    </row>
    <row r="612" customFormat="false" ht="15.75" hidden="false" customHeight="false" outlineLevel="0" collapsed="false">
      <c r="K612" s="11"/>
    </row>
    <row r="613" customFormat="false" ht="15.75" hidden="false" customHeight="false" outlineLevel="0" collapsed="false">
      <c r="K613" s="11"/>
    </row>
    <row r="614" customFormat="false" ht="15.75" hidden="false" customHeight="false" outlineLevel="0" collapsed="false">
      <c r="K614" s="11"/>
    </row>
    <row r="615" customFormat="false" ht="15.75" hidden="false" customHeight="false" outlineLevel="0" collapsed="false">
      <c r="K615" s="11"/>
    </row>
    <row r="616" customFormat="false" ht="15.75" hidden="false" customHeight="false" outlineLevel="0" collapsed="false">
      <c r="K616" s="11"/>
    </row>
    <row r="617" customFormat="false" ht="15.75" hidden="false" customHeight="false" outlineLevel="0" collapsed="false">
      <c r="K617" s="11"/>
    </row>
    <row r="618" customFormat="false" ht="15.75" hidden="false" customHeight="false" outlineLevel="0" collapsed="false">
      <c r="K618" s="11"/>
    </row>
    <row r="619" customFormat="false" ht="15.75" hidden="false" customHeight="false" outlineLevel="0" collapsed="false">
      <c r="K619" s="11"/>
    </row>
    <row r="620" customFormat="false" ht="15.75" hidden="false" customHeight="false" outlineLevel="0" collapsed="false">
      <c r="K620" s="11"/>
    </row>
    <row r="621" customFormat="false" ht="15.75" hidden="false" customHeight="false" outlineLevel="0" collapsed="false">
      <c r="K621" s="11"/>
    </row>
    <row r="622" customFormat="false" ht="15.75" hidden="false" customHeight="false" outlineLevel="0" collapsed="false">
      <c r="K622" s="11"/>
    </row>
    <row r="623" customFormat="false" ht="15.75" hidden="false" customHeight="false" outlineLevel="0" collapsed="false">
      <c r="K623" s="11"/>
    </row>
    <row r="624" customFormat="false" ht="15.75" hidden="false" customHeight="false" outlineLevel="0" collapsed="false">
      <c r="K624" s="11"/>
    </row>
    <row r="625" customFormat="false" ht="15.75" hidden="false" customHeight="false" outlineLevel="0" collapsed="false">
      <c r="K625" s="11"/>
    </row>
    <row r="626" customFormat="false" ht="15.75" hidden="false" customHeight="false" outlineLevel="0" collapsed="false">
      <c r="K626" s="11"/>
    </row>
    <row r="627" customFormat="false" ht="15.75" hidden="false" customHeight="false" outlineLevel="0" collapsed="false">
      <c r="K627" s="11"/>
    </row>
    <row r="628" customFormat="false" ht="15.75" hidden="false" customHeight="false" outlineLevel="0" collapsed="false">
      <c r="K628" s="11"/>
    </row>
    <row r="629" customFormat="false" ht="15.75" hidden="false" customHeight="false" outlineLevel="0" collapsed="false">
      <c r="K629" s="11"/>
    </row>
    <row r="630" customFormat="false" ht="15.75" hidden="false" customHeight="false" outlineLevel="0" collapsed="false">
      <c r="K630" s="11"/>
    </row>
    <row r="631" customFormat="false" ht="15.75" hidden="false" customHeight="false" outlineLevel="0" collapsed="false">
      <c r="K631" s="11"/>
    </row>
    <row r="632" customFormat="false" ht="15.75" hidden="false" customHeight="false" outlineLevel="0" collapsed="false">
      <c r="K632" s="11"/>
    </row>
    <row r="633" customFormat="false" ht="15.75" hidden="false" customHeight="false" outlineLevel="0" collapsed="false">
      <c r="K633" s="11"/>
    </row>
    <row r="634" customFormat="false" ht="15.75" hidden="false" customHeight="false" outlineLevel="0" collapsed="false">
      <c r="K634" s="11"/>
    </row>
    <row r="635" customFormat="false" ht="15.75" hidden="false" customHeight="false" outlineLevel="0" collapsed="false">
      <c r="K635" s="11"/>
    </row>
    <row r="636" customFormat="false" ht="15.75" hidden="false" customHeight="false" outlineLevel="0" collapsed="false">
      <c r="K636" s="11"/>
    </row>
    <row r="637" customFormat="false" ht="15.75" hidden="false" customHeight="false" outlineLevel="0" collapsed="false">
      <c r="K637" s="11"/>
    </row>
    <row r="638" customFormat="false" ht="15.75" hidden="false" customHeight="false" outlineLevel="0" collapsed="false">
      <c r="K638" s="11"/>
    </row>
    <row r="639" customFormat="false" ht="15.75" hidden="false" customHeight="false" outlineLevel="0" collapsed="false">
      <c r="K639" s="11"/>
    </row>
    <row r="640" customFormat="false" ht="15.75" hidden="false" customHeight="false" outlineLevel="0" collapsed="false">
      <c r="K640" s="11"/>
    </row>
    <row r="641" customFormat="false" ht="15.75" hidden="false" customHeight="false" outlineLevel="0" collapsed="false">
      <c r="K641" s="11"/>
    </row>
    <row r="642" customFormat="false" ht="15.75" hidden="false" customHeight="false" outlineLevel="0" collapsed="false">
      <c r="K642" s="11"/>
    </row>
    <row r="643" customFormat="false" ht="15.75" hidden="false" customHeight="false" outlineLevel="0" collapsed="false">
      <c r="K643" s="11"/>
    </row>
    <row r="644" customFormat="false" ht="15.75" hidden="false" customHeight="false" outlineLevel="0" collapsed="false">
      <c r="K644" s="11"/>
    </row>
    <row r="645" customFormat="false" ht="15.75" hidden="false" customHeight="false" outlineLevel="0" collapsed="false">
      <c r="K645" s="11"/>
    </row>
    <row r="646" customFormat="false" ht="15.75" hidden="false" customHeight="false" outlineLevel="0" collapsed="false">
      <c r="K646" s="11"/>
    </row>
    <row r="647" customFormat="false" ht="15.75" hidden="false" customHeight="false" outlineLevel="0" collapsed="false">
      <c r="K647" s="11"/>
    </row>
    <row r="648" customFormat="false" ht="15.75" hidden="false" customHeight="false" outlineLevel="0" collapsed="false">
      <c r="K648" s="11"/>
    </row>
    <row r="649" customFormat="false" ht="15.75" hidden="false" customHeight="false" outlineLevel="0" collapsed="false">
      <c r="K649" s="11"/>
    </row>
    <row r="650" customFormat="false" ht="15.75" hidden="false" customHeight="false" outlineLevel="0" collapsed="false">
      <c r="K650" s="11"/>
    </row>
    <row r="651" customFormat="false" ht="15.75" hidden="false" customHeight="false" outlineLevel="0" collapsed="false">
      <c r="K651" s="11"/>
    </row>
    <row r="652" customFormat="false" ht="15.75" hidden="false" customHeight="false" outlineLevel="0" collapsed="false">
      <c r="K652" s="11"/>
    </row>
    <row r="653" customFormat="false" ht="15.75" hidden="false" customHeight="false" outlineLevel="0" collapsed="false">
      <c r="K653" s="11"/>
    </row>
    <row r="654" customFormat="false" ht="15.75" hidden="false" customHeight="false" outlineLevel="0" collapsed="false">
      <c r="K654" s="11"/>
    </row>
    <row r="655" customFormat="false" ht="15.75" hidden="false" customHeight="false" outlineLevel="0" collapsed="false">
      <c r="K655" s="11"/>
    </row>
    <row r="656" customFormat="false" ht="15.75" hidden="false" customHeight="false" outlineLevel="0" collapsed="false">
      <c r="K656" s="11"/>
    </row>
    <row r="657" customFormat="false" ht="15.75" hidden="false" customHeight="false" outlineLevel="0" collapsed="false">
      <c r="K657" s="11"/>
    </row>
    <row r="658" customFormat="false" ht="15.75" hidden="false" customHeight="false" outlineLevel="0" collapsed="false">
      <c r="K658" s="11"/>
    </row>
    <row r="659" customFormat="false" ht="15.75" hidden="false" customHeight="false" outlineLevel="0" collapsed="false">
      <c r="K659" s="11"/>
    </row>
    <row r="660" customFormat="false" ht="15.75" hidden="false" customHeight="false" outlineLevel="0" collapsed="false">
      <c r="K660" s="11"/>
    </row>
    <row r="661" customFormat="false" ht="15.75" hidden="false" customHeight="false" outlineLevel="0" collapsed="false">
      <c r="K661" s="11"/>
    </row>
    <row r="662" customFormat="false" ht="15.75" hidden="false" customHeight="false" outlineLevel="0" collapsed="false">
      <c r="K662" s="11"/>
    </row>
    <row r="663" customFormat="false" ht="15.75" hidden="false" customHeight="false" outlineLevel="0" collapsed="false">
      <c r="K663" s="11"/>
    </row>
    <row r="664" customFormat="false" ht="15.75" hidden="false" customHeight="false" outlineLevel="0" collapsed="false">
      <c r="K664" s="11"/>
    </row>
    <row r="665" customFormat="false" ht="15.75" hidden="false" customHeight="false" outlineLevel="0" collapsed="false">
      <c r="K665" s="11"/>
    </row>
    <row r="666" customFormat="false" ht="15.75" hidden="false" customHeight="false" outlineLevel="0" collapsed="false">
      <c r="K666" s="11"/>
    </row>
    <row r="667" customFormat="false" ht="15.75" hidden="false" customHeight="false" outlineLevel="0" collapsed="false">
      <c r="K667" s="11"/>
    </row>
    <row r="668" customFormat="false" ht="15.75" hidden="false" customHeight="false" outlineLevel="0" collapsed="false">
      <c r="K668" s="11"/>
    </row>
    <row r="669" customFormat="false" ht="15.75" hidden="false" customHeight="false" outlineLevel="0" collapsed="false">
      <c r="K669" s="11"/>
    </row>
    <row r="670" customFormat="false" ht="15.75" hidden="false" customHeight="false" outlineLevel="0" collapsed="false">
      <c r="K670" s="11"/>
    </row>
    <row r="671" customFormat="false" ht="15.75" hidden="false" customHeight="false" outlineLevel="0" collapsed="false">
      <c r="K671" s="11"/>
    </row>
    <row r="672" customFormat="false" ht="15.75" hidden="false" customHeight="false" outlineLevel="0" collapsed="false">
      <c r="K672" s="11"/>
    </row>
    <row r="673" customFormat="false" ht="15.75" hidden="false" customHeight="false" outlineLevel="0" collapsed="false">
      <c r="K673" s="11"/>
    </row>
    <row r="674" customFormat="false" ht="15.75" hidden="false" customHeight="false" outlineLevel="0" collapsed="false">
      <c r="K674" s="11"/>
    </row>
    <row r="675" customFormat="false" ht="15.75" hidden="false" customHeight="false" outlineLevel="0" collapsed="false">
      <c r="K675" s="11"/>
    </row>
    <row r="676" customFormat="false" ht="15.75" hidden="false" customHeight="false" outlineLevel="0" collapsed="false">
      <c r="K676" s="11"/>
    </row>
    <row r="677" customFormat="false" ht="15.75" hidden="false" customHeight="false" outlineLevel="0" collapsed="false">
      <c r="K677" s="11"/>
    </row>
    <row r="678" customFormat="false" ht="15.75" hidden="false" customHeight="false" outlineLevel="0" collapsed="false">
      <c r="K678" s="11"/>
    </row>
    <row r="679" customFormat="false" ht="15.75" hidden="false" customHeight="false" outlineLevel="0" collapsed="false">
      <c r="K679" s="11"/>
    </row>
    <row r="680" customFormat="false" ht="15.75" hidden="false" customHeight="false" outlineLevel="0" collapsed="false">
      <c r="K680" s="11"/>
    </row>
    <row r="681" customFormat="false" ht="15.75" hidden="false" customHeight="false" outlineLevel="0" collapsed="false">
      <c r="K681" s="11"/>
    </row>
    <row r="682" customFormat="false" ht="15.75" hidden="false" customHeight="false" outlineLevel="0" collapsed="false">
      <c r="K682" s="11"/>
    </row>
    <row r="683" customFormat="false" ht="15.75" hidden="false" customHeight="false" outlineLevel="0" collapsed="false">
      <c r="K683" s="11"/>
    </row>
    <row r="684" customFormat="false" ht="15.75" hidden="false" customHeight="false" outlineLevel="0" collapsed="false">
      <c r="K684" s="11"/>
    </row>
    <row r="685" customFormat="false" ht="15.75" hidden="false" customHeight="false" outlineLevel="0" collapsed="false">
      <c r="K685" s="11"/>
    </row>
    <row r="686" customFormat="false" ht="15.75" hidden="false" customHeight="false" outlineLevel="0" collapsed="false">
      <c r="K686" s="11"/>
    </row>
    <row r="687" customFormat="false" ht="15.75" hidden="false" customHeight="false" outlineLevel="0" collapsed="false">
      <c r="K687" s="11"/>
    </row>
    <row r="688" customFormat="false" ht="15.75" hidden="false" customHeight="false" outlineLevel="0" collapsed="false">
      <c r="K688" s="11"/>
    </row>
    <row r="689" customFormat="false" ht="15.75" hidden="false" customHeight="false" outlineLevel="0" collapsed="false">
      <c r="K689" s="11"/>
    </row>
    <row r="690" customFormat="false" ht="15.75" hidden="false" customHeight="false" outlineLevel="0" collapsed="false">
      <c r="K690" s="11"/>
    </row>
    <row r="691" customFormat="false" ht="15.75" hidden="false" customHeight="false" outlineLevel="0" collapsed="false">
      <c r="K691" s="11"/>
    </row>
    <row r="692" customFormat="false" ht="15.75" hidden="false" customHeight="false" outlineLevel="0" collapsed="false">
      <c r="K692" s="11"/>
    </row>
    <row r="693" customFormat="false" ht="15.75" hidden="false" customHeight="false" outlineLevel="0" collapsed="false">
      <c r="K693" s="11"/>
    </row>
    <row r="694" customFormat="false" ht="15.75" hidden="false" customHeight="false" outlineLevel="0" collapsed="false">
      <c r="K694" s="11"/>
    </row>
    <row r="695" customFormat="false" ht="15.75" hidden="false" customHeight="false" outlineLevel="0" collapsed="false">
      <c r="K695" s="11"/>
    </row>
    <row r="696" customFormat="false" ht="15.75" hidden="false" customHeight="false" outlineLevel="0" collapsed="false">
      <c r="K696" s="11"/>
    </row>
    <row r="697" customFormat="false" ht="15.75" hidden="false" customHeight="false" outlineLevel="0" collapsed="false">
      <c r="K697" s="11"/>
    </row>
    <row r="698" customFormat="false" ht="15.75" hidden="false" customHeight="false" outlineLevel="0" collapsed="false">
      <c r="K698" s="11"/>
    </row>
    <row r="699" customFormat="false" ht="15.75" hidden="false" customHeight="false" outlineLevel="0" collapsed="false">
      <c r="K699" s="11"/>
    </row>
    <row r="700" customFormat="false" ht="15.75" hidden="false" customHeight="false" outlineLevel="0" collapsed="false">
      <c r="K700" s="11"/>
    </row>
    <row r="701" customFormat="false" ht="15.75" hidden="false" customHeight="false" outlineLevel="0" collapsed="false">
      <c r="K701" s="11"/>
    </row>
    <row r="702" customFormat="false" ht="15.75" hidden="false" customHeight="false" outlineLevel="0" collapsed="false">
      <c r="K702" s="11"/>
    </row>
    <row r="703" customFormat="false" ht="15.75" hidden="false" customHeight="false" outlineLevel="0" collapsed="false">
      <c r="K703" s="11"/>
    </row>
    <row r="704" customFormat="false" ht="15.75" hidden="false" customHeight="false" outlineLevel="0" collapsed="false">
      <c r="K704" s="11"/>
    </row>
    <row r="705" customFormat="false" ht="15.75" hidden="false" customHeight="false" outlineLevel="0" collapsed="false">
      <c r="K705" s="11"/>
    </row>
    <row r="706" customFormat="false" ht="15.75" hidden="false" customHeight="false" outlineLevel="0" collapsed="false">
      <c r="K706" s="11"/>
    </row>
    <row r="707" customFormat="false" ht="15.75" hidden="false" customHeight="false" outlineLevel="0" collapsed="false">
      <c r="K707" s="11"/>
    </row>
    <row r="708" customFormat="false" ht="15.75" hidden="false" customHeight="false" outlineLevel="0" collapsed="false">
      <c r="K708" s="11"/>
    </row>
    <row r="709" customFormat="false" ht="15.75" hidden="false" customHeight="false" outlineLevel="0" collapsed="false">
      <c r="K709" s="11"/>
    </row>
    <row r="710" customFormat="false" ht="15.75" hidden="false" customHeight="false" outlineLevel="0" collapsed="false">
      <c r="K710" s="11"/>
    </row>
    <row r="711" customFormat="false" ht="15.75" hidden="false" customHeight="false" outlineLevel="0" collapsed="false">
      <c r="K711" s="11"/>
    </row>
    <row r="712" customFormat="false" ht="15.75" hidden="false" customHeight="false" outlineLevel="0" collapsed="false">
      <c r="K712" s="11"/>
    </row>
    <row r="713" customFormat="false" ht="15.75" hidden="false" customHeight="false" outlineLevel="0" collapsed="false">
      <c r="K713" s="11"/>
    </row>
    <row r="714" customFormat="false" ht="15.75" hidden="false" customHeight="false" outlineLevel="0" collapsed="false">
      <c r="K714" s="11"/>
    </row>
    <row r="715" customFormat="false" ht="15.75" hidden="false" customHeight="false" outlineLevel="0" collapsed="false">
      <c r="K715" s="11"/>
    </row>
    <row r="716" customFormat="false" ht="15.75" hidden="false" customHeight="false" outlineLevel="0" collapsed="false">
      <c r="K716" s="11"/>
    </row>
    <row r="717" customFormat="false" ht="15.75" hidden="false" customHeight="false" outlineLevel="0" collapsed="false">
      <c r="K717" s="11"/>
    </row>
    <row r="718" customFormat="false" ht="15.75" hidden="false" customHeight="false" outlineLevel="0" collapsed="false">
      <c r="K718" s="11"/>
    </row>
    <row r="719" customFormat="false" ht="15.75" hidden="false" customHeight="false" outlineLevel="0" collapsed="false">
      <c r="K719" s="11"/>
    </row>
    <row r="720" customFormat="false" ht="15.75" hidden="false" customHeight="false" outlineLevel="0" collapsed="false">
      <c r="K720" s="11"/>
    </row>
    <row r="721" customFormat="false" ht="15.75" hidden="false" customHeight="false" outlineLevel="0" collapsed="false">
      <c r="K721" s="11"/>
    </row>
    <row r="722" customFormat="false" ht="15.75" hidden="false" customHeight="false" outlineLevel="0" collapsed="false">
      <c r="K722" s="11"/>
    </row>
    <row r="723" customFormat="false" ht="15.75" hidden="false" customHeight="false" outlineLevel="0" collapsed="false">
      <c r="K723" s="11"/>
    </row>
    <row r="724" customFormat="false" ht="15.75" hidden="false" customHeight="false" outlineLevel="0" collapsed="false">
      <c r="K724" s="11"/>
    </row>
    <row r="725" customFormat="false" ht="15.75" hidden="false" customHeight="false" outlineLevel="0" collapsed="false">
      <c r="K725" s="11"/>
    </row>
    <row r="726" customFormat="false" ht="15.75" hidden="false" customHeight="false" outlineLevel="0" collapsed="false">
      <c r="K726" s="11"/>
    </row>
    <row r="727" customFormat="false" ht="15.75" hidden="false" customHeight="false" outlineLevel="0" collapsed="false">
      <c r="K727" s="11"/>
    </row>
    <row r="728" customFormat="false" ht="15.75" hidden="false" customHeight="false" outlineLevel="0" collapsed="false">
      <c r="K728" s="11"/>
    </row>
    <row r="729" customFormat="false" ht="15.75" hidden="false" customHeight="false" outlineLevel="0" collapsed="false">
      <c r="K729" s="11"/>
    </row>
    <row r="730" customFormat="false" ht="15.75" hidden="false" customHeight="false" outlineLevel="0" collapsed="false">
      <c r="K730" s="11"/>
    </row>
    <row r="731" customFormat="false" ht="15.75" hidden="false" customHeight="false" outlineLevel="0" collapsed="false">
      <c r="K731" s="11"/>
    </row>
    <row r="732" customFormat="false" ht="15.75" hidden="false" customHeight="false" outlineLevel="0" collapsed="false">
      <c r="K732" s="11"/>
    </row>
    <row r="733" customFormat="false" ht="15.75" hidden="false" customHeight="false" outlineLevel="0" collapsed="false">
      <c r="K733" s="11"/>
    </row>
    <row r="734" customFormat="false" ht="15.75" hidden="false" customHeight="false" outlineLevel="0" collapsed="false">
      <c r="K734" s="11"/>
    </row>
    <row r="735" customFormat="false" ht="15.75" hidden="false" customHeight="false" outlineLevel="0" collapsed="false">
      <c r="K735" s="11"/>
    </row>
    <row r="736" customFormat="false" ht="15.75" hidden="false" customHeight="false" outlineLevel="0" collapsed="false">
      <c r="K736" s="11"/>
    </row>
    <row r="737" customFormat="false" ht="15.75" hidden="false" customHeight="false" outlineLevel="0" collapsed="false">
      <c r="K737" s="11"/>
    </row>
    <row r="738" customFormat="false" ht="15.75" hidden="false" customHeight="false" outlineLevel="0" collapsed="false">
      <c r="K738" s="11"/>
    </row>
    <row r="739" customFormat="false" ht="15.75" hidden="false" customHeight="false" outlineLevel="0" collapsed="false">
      <c r="K739" s="11"/>
    </row>
    <row r="740" customFormat="false" ht="15.75" hidden="false" customHeight="false" outlineLevel="0" collapsed="false">
      <c r="K740" s="11"/>
    </row>
    <row r="741" customFormat="false" ht="15.75" hidden="false" customHeight="false" outlineLevel="0" collapsed="false">
      <c r="K741" s="11"/>
    </row>
    <row r="742" customFormat="false" ht="15.75" hidden="false" customHeight="false" outlineLevel="0" collapsed="false">
      <c r="K742" s="11"/>
    </row>
    <row r="743" customFormat="false" ht="15.75" hidden="false" customHeight="false" outlineLevel="0" collapsed="false">
      <c r="K743" s="11"/>
    </row>
    <row r="744" customFormat="false" ht="15.75" hidden="false" customHeight="false" outlineLevel="0" collapsed="false">
      <c r="K744" s="11"/>
    </row>
    <row r="745" customFormat="false" ht="15.75" hidden="false" customHeight="false" outlineLevel="0" collapsed="false">
      <c r="K745" s="11"/>
    </row>
    <row r="746" customFormat="false" ht="15.75" hidden="false" customHeight="false" outlineLevel="0" collapsed="false">
      <c r="K746" s="11"/>
    </row>
    <row r="747" customFormat="false" ht="15.75" hidden="false" customHeight="false" outlineLevel="0" collapsed="false">
      <c r="K747" s="11"/>
    </row>
    <row r="748" customFormat="false" ht="15.75" hidden="false" customHeight="false" outlineLevel="0" collapsed="false">
      <c r="K748" s="11"/>
    </row>
    <row r="749" customFormat="false" ht="15.75" hidden="false" customHeight="false" outlineLevel="0" collapsed="false">
      <c r="K749" s="11"/>
    </row>
    <row r="750" customFormat="false" ht="15.75" hidden="false" customHeight="false" outlineLevel="0" collapsed="false">
      <c r="K750" s="11"/>
    </row>
    <row r="751" customFormat="false" ht="15.75" hidden="false" customHeight="false" outlineLevel="0" collapsed="false">
      <c r="K751" s="11"/>
    </row>
    <row r="752" customFormat="false" ht="15.75" hidden="false" customHeight="false" outlineLevel="0" collapsed="false">
      <c r="K752" s="11"/>
    </row>
    <row r="753" customFormat="false" ht="15.75" hidden="false" customHeight="false" outlineLevel="0" collapsed="false">
      <c r="K753" s="11"/>
    </row>
    <row r="754" customFormat="false" ht="15.75" hidden="false" customHeight="false" outlineLevel="0" collapsed="false">
      <c r="K754" s="11"/>
    </row>
    <row r="755" customFormat="false" ht="15.75" hidden="false" customHeight="false" outlineLevel="0" collapsed="false">
      <c r="K755" s="11"/>
    </row>
    <row r="756" customFormat="false" ht="15.75" hidden="false" customHeight="false" outlineLevel="0" collapsed="false">
      <c r="K756" s="11"/>
    </row>
    <row r="757" customFormat="false" ht="15.75" hidden="false" customHeight="false" outlineLevel="0" collapsed="false">
      <c r="K757" s="11"/>
    </row>
    <row r="758" customFormat="false" ht="15.75" hidden="false" customHeight="false" outlineLevel="0" collapsed="false">
      <c r="K758" s="11"/>
    </row>
    <row r="759" customFormat="false" ht="15.75" hidden="false" customHeight="false" outlineLevel="0" collapsed="false">
      <c r="K759" s="11"/>
    </row>
    <row r="760" customFormat="false" ht="15.75" hidden="false" customHeight="false" outlineLevel="0" collapsed="false">
      <c r="K760" s="11"/>
    </row>
    <row r="761" customFormat="false" ht="15.75" hidden="false" customHeight="false" outlineLevel="0" collapsed="false">
      <c r="K761" s="11"/>
    </row>
    <row r="762" customFormat="false" ht="15.75" hidden="false" customHeight="false" outlineLevel="0" collapsed="false">
      <c r="K762" s="11"/>
    </row>
    <row r="763" customFormat="false" ht="15.75" hidden="false" customHeight="false" outlineLevel="0" collapsed="false">
      <c r="K763" s="11"/>
    </row>
    <row r="764" customFormat="false" ht="15.75" hidden="false" customHeight="false" outlineLevel="0" collapsed="false">
      <c r="K764" s="11"/>
    </row>
    <row r="765" customFormat="false" ht="15.75" hidden="false" customHeight="false" outlineLevel="0" collapsed="false">
      <c r="K765" s="11"/>
    </row>
    <row r="766" customFormat="false" ht="15.75" hidden="false" customHeight="false" outlineLevel="0" collapsed="false">
      <c r="K766" s="11"/>
    </row>
    <row r="767" customFormat="false" ht="15.75" hidden="false" customHeight="false" outlineLevel="0" collapsed="false">
      <c r="K767" s="11"/>
    </row>
    <row r="768" customFormat="false" ht="15.75" hidden="false" customHeight="false" outlineLevel="0" collapsed="false">
      <c r="K768" s="11"/>
    </row>
    <row r="769" customFormat="false" ht="15.75" hidden="false" customHeight="false" outlineLevel="0" collapsed="false">
      <c r="K769" s="11"/>
    </row>
    <row r="770" customFormat="false" ht="15.75" hidden="false" customHeight="false" outlineLevel="0" collapsed="false">
      <c r="K770" s="11"/>
    </row>
    <row r="771" customFormat="false" ht="15.75" hidden="false" customHeight="false" outlineLevel="0" collapsed="false">
      <c r="K771" s="11"/>
    </row>
    <row r="772" customFormat="false" ht="15.75" hidden="false" customHeight="false" outlineLevel="0" collapsed="false">
      <c r="K772" s="11"/>
    </row>
    <row r="773" customFormat="false" ht="15.75" hidden="false" customHeight="false" outlineLevel="0" collapsed="false">
      <c r="K773" s="11"/>
    </row>
    <row r="774" customFormat="false" ht="15.75" hidden="false" customHeight="false" outlineLevel="0" collapsed="false">
      <c r="K774" s="11"/>
    </row>
    <row r="775" customFormat="false" ht="15.75" hidden="false" customHeight="false" outlineLevel="0" collapsed="false">
      <c r="K775" s="11"/>
    </row>
    <row r="776" customFormat="false" ht="15.75" hidden="false" customHeight="false" outlineLevel="0" collapsed="false">
      <c r="K776" s="11"/>
    </row>
    <row r="777" customFormat="false" ht="15.75" hidden="false" customHeight="false" outlineLevel="0" collapsed="false">
      <c r="K777" s="11"/>
    </row>
    <row r="778" customFormat="false" ht="15.75" hidden="false" customHeight="false" outlineLevel="0" collapsed="false">
      <c r="K778" s="11"/>
    </row>
    <row r="779" customFormat="false" ht="15.75" hidden="false" customHeight="false" outlineLevel="0" collapsed="false">
      <c r="K779" s="11"/>
    </row>
    <row r="780" customFormat="false" ht="15.75" hidden="false" customHeight="false" outlineLevel="0" collapsed="false">
      <c r="K780" s="11"/>
    </row>
    <row r="781" customFormat="false" ht="15.75" hidden="false" customHeight="false" outlineLevel="0" collapsed="false">
      <c r="K781" s="11"/>
    </row>
    <row r="782" customFormat="false" ht="15.75" hidden="false" customHeight="false" outlineLevel="0" collapsed="false">
      <c r="K782" s="11"/>
    </row>
    <row r="783" customFormat="false" ht="15.75" hidden="false" customHeight="false" outlineLevel="0" collapsed="false">
      <c r="K783" s="11"/>
    </row>
    <row r="784" customFormat="false" ht="15.75" hidden="false" customHeight="false" outlineLevel="0" collapsed="false">
      <c r="K784" s="11"/>
    </row>
    <row r="785" customFormat="false" ht="15.75" hidden="false" customHeight="false" outlineLevel="0" collapsed="false">
      <c r="K785" s="11"/>
    </row>
    <row r="786" customFormat="false" ht="15.75" hidden="false" customHeight="false" outlineLevel="0" collapsed="false">
      <c r="K786" s="11"/>
    </row>
    <row r="787" customFormat="false" ht="15.75" hidden="false" customHeight="false" outlineLevel="0" collapsed="false">
      <c r="K787" s="11"/>
    </row>
    <row r="788" customFormat="false" ht="15.75" hidden="false" customHeight="false" outlineLevel="0" collapsed="false">
      <c r="K788" s="11"/>
    </row>
    <row r="789" customFormat="false" ht="15.75" hidden="false" customHeight="false" outlineLevel="0" collapsed="false">
      <c r="K789" s="11"/>
    </row>
    <row r="790" customFormat="false" ht="15.75" hidden="false" customHeight="false" outlineLevel="0" collapsed="false">
      <c r="K790" s="11"/>
    </row>
    <row r="791" customFormat="false" ht="15.75" hidden="false" customHeight="false" outlineLevel="0" collapsed="false">
      <c r="K791" s="11"/>
    </row>
    <row r="792" customFormat="false" ht="15.75" hidden="false" customHeight="false" outlineLevel="0" collapsed="false">
      <c r="K792" s="11"/>
    </row>
    <row r="793" customFormat="false" ht="15.75" hidden="false" customHeight="false" outlineLevel="0" collapsed="false">
      <c r="K793" s="11"/>
    </row>
    <row r="794" customFormat="false" ht="15.75" hidden="false" customHeight="false" outlineLevel="0" collapsed="false">
      <c r="K794" s="11"/>
    </row>
    <row r="795" customFormat="false" ht="15.75" hidden="false" customHeight="false" outlineLevel="0" collapsed="false">
      <c r="K795" s="11"/>
    </row>
    <row r="796" customFormat="false" ht="15.75" hidden="false" customHeight="false" outlineLevel="0" collapsed="false">
      <c r="K796" s="11"/>
    </row>
    <row r="797" customFormat="false" ht="15.75" hidden="false" customHeight="false" outlineLevel="0" collapsed="false">
      <c r="K797" s="11"/>
    </row>
    <row r="798" customFormat="false" ht="15.75" hidden="false" customHeight="false" outlineLevel="0" collapsed="false">
      <c r="K798" s="11"/>
    </row>
    <row r="799" customFormat="false" ht="15.75" hidden="false" customHeight="false" outlineLevel="0" collapsed="false">
      <c r="K799" s="11"/>
    </row>
    <row r="800" customFormat="false" ht="15.75" hidden="false" customHeight="false" outlineLevel="0" collapsed="false">
      <c r="K800" s="11"/>
    </row>
    <row r="801" customFormat="false" ht="15.75" hidden="false" customHeight="false" outlineLevel="0" collapsed="false">
      <c r="K801" s="11"/>
    </row>
    <row r="802" customFormat="false" ht="15.75" hidden="false" customHeight="false" outlineLevel="0" collapsed="false">
      <c r="K802" s="11"/>
    </row>
    <row r="803" customFormat="false" ht="15.75" hidden="false" customHeight="false" outlineLevel="0" collapsed="false">
      <c r="K803" s="11"/>
    </row>
    <row r="804" customFormat="false" ht="15.75" hidden="false" customHeight="false" outlineLevel="0" collapsed="false">
      <c r="K804" s="11"/>
    </row>
    <row r="805" customFormat="false" ht="15.75" hidden="false" customHeight="false" outlineLevel="0" collapsed="false">
      <c r="K805" s="11"/>
    </row>
    <row r="806" customFormat="false" ht="15.75" hidden="false" customHeight="false" outlineLevel="0" collapsed="false">
      <c r="K806" s="11"/>
    </row>
    <row r="807" customFormat="false" ht="15.75" hidden="false" customHeight="false" outlineLevel="0" collapsed="false">
      <c r="K807" s="11"/>
    </row>
    <row r="808" customFormat="false" ht="15.75" hidden="false" customHeight="false" outlineLevel="0" collapsed="false">
      <c r="K808" s="11"/>
    </row>
    <row r="809" customFormat="false" ht="15.75" hidden="false" customHeight="false" outlineLevel="0" collapsed="false">
      <c r="K809" s="11"/>
    </row>
    <row r="810" customFormat="false" ht="15.75" hidden="false" customHeight="false" outlineLevel="0" collapsed="false">
      <c r="K810" s="11"/>
    </row>
    <row r="811" customFormat="false" ht="15.75" hidden="false" customHeight="false" outlineLevel="0" collapsed="false">
      <c r="K811" s="11"/>
    </row>
    <row r="812" customFormat="false" ht="15.75" hidden="false" customHeight="false" outlineLevel="0" collapsed="false">
      <c r="K812" s="11"/>
    </row>
    <row r="813" customFormat="false" ht="15.75" hidden="false" customHeight="false" outlineLevel="0" collapsed="false">
      <c r="K813" s="11"/>
    </row>
    <row r="814" customFormat="false" ht="15.75" hidden="false" customHeight="false" outlineLevel="0" collapsed="false">
      <c r="K814" s="11"/>
    </row>
    <row r="815" customFormat="false" ht="15.75" hidden="false" customHeight="false" outlineLevel="0" collapsed="false">
      <c r="K815" s="11"/>
    </row>
    <row r="816" customFormat="false" ht="15.75" hidden="false" customHeight="false" outlineLevel="0" collapsed="false">
      <c r="K816" s="11"/>
    </row>
    <row r="817" customFormat="false" ht="15.75" hidden="false" customHeight="false" outlineLevel="0" collapsed="false">
      <c r="K817" s="11"/>
    </row>
    <row r="818" customFormat="false" ht="15.75" hidden="false" customHeight="false" outlineLevel="0" collapsed="false">
      <c r="K818" s="11"/>
    </row>
    <row r="819" customFormat="false" ht="15.75" hidden="false" customHeight="false" outlineLevel="0" collapsed="false">
      <c r="K819" s="11"/>
    </row>
    <row r="820" customFormat="false" ht="15.75" hidden="false" customHeight="false" outlineLevel="0" collapsed="false">
      <c r="K820" s="11"/>
    </row>
    <row r="821" customFormat="false" ht="15.75" hidden="false" customHeight="false" outlineLevel="0" collapsed="false">
      <c r="K821" s="11"/>
    </row>
    <row r="822" customFormat="false" ht="15.75" hidden="false" customHeight="false" outlineLevel="0" collapsed="false">
      <c r="K822" s="11"/>
    </row>
    <row r="823" customFormat="false" ht="15.75" hidden="false" customHeight="false" outlineLevel="0" collapsed="false">
      <c r="K823" s="11"/>
    </row>
    <row r="824" customFormat="false" ht="15.75" hidden="false" customHeight="false" outlineLevel="0" collapsed="false">
      <c r="K824" s="11"/>
    </row>
    <row r="825" customFormat="false" ht="15.75" hidden="false" customHeight="false" outlineLevel="0" collapsed="false">
      <c r="K825" s="11"/>
    </row>
    <row r="826" customFormat="false" ht="15.75" hidden="false" customHeight="false" outlineLevel="0" collapsed="false">
      <c r="K826" s="11"/>
    </row>
    <row r="827" customFormat="false" ht="15.75" hidden="false" customHeight="false" outlineLevel="0" collapsed="false">
      <c r="K827" s="11"/>
    </row>
    <row r="828" customFormat="false" ht="15.75" hidden="false" customHeight="false" outlineLevel="0" collapsed="false">
      <c r="K828" s="11"/>
    </row>
    <row r="829" customFormat="false" ht="15.75" hidden="false" customHeight="false" outlineLevel="0" collapsed="false">
      <c r="K829" s="11"/>
    </row>
    <row r="830" customFormat="false" ht="15.75" hidden="false" customHeight="false" outlineLevel="0" collapsed="false">
      <c r="K830" s="11"/>
    </row>
    <row r="831" customFormat="false" ht="15.75" hidden="false" customHeight="false" outlineLevel="0" collapsed="false">
      <c r="K831" s="11"/>
    </row>
    <row r="832" customFormat="false" ht="15.75" hidden="false" customHeight="false" outlineLevel="0" collapsed="false">
      <c r="K832" s="11"/>
    </row>
    <row r="833" customFormat="false" ht="15.75" hidden="false" customHeight="false" outlineLevel="0" collapsed="false">
      <c r="K833" s="11"/>
    </row>
    <row r="834" customFormat="false" ht="15.75" hidden="false" customHeight="false" outlineLevel="0" collapsed="false">
      <c r="K834" s="11"/>
    </row>
    <row r="835" customFormat="false" ht="15.75" hidden="false" customHeight="false" outlineLevel="0" collapsed="false">
      <c r="K835" s="11"/>
    </row>
    <row r="836" customFormat="false" ht="15.75" hidden="false" customHeight="false" outlineLevel="0" collapsed="false">
      <c r="K836" s="11"/>
    </row>
    <row r="837" customFormat="false" ht="15.75" hidden="false" customHeight="false" outlineLevel="0" collapsed="false">
      <c r="K837" s="11"/>
    </row>
    <row r="838" customFormat="false" ht="15.75" hidden="false" customHeight="false" outlineLevel="0" collapsed="false">
      <c r="K838" s="11"/>
    </row>
    <row r="839" customFormat="false" ht="15.75" hidden="false" customHeight="false" outlineLevel="0" collapsed="false">
      <c r="K839" s="11"/>
    </row>
    <row r="840" customFormat="false" ht="15.75" hidden="false" customHeight="false" outlineLevel="0" collapsed="false">
      <c r="K840" s="11"/>
    </row>
    <row r="841" customFormat="false" ht="15.75" hidden="false" customHeight="false" outlineLevel="0" collapsed="false">
      <c r="K841" s="11"/>
    </row>
    <row r="842" customFormat="false" ht="15.75" hidden="false" customHeight="false" outlineLevel="0" collapsed="false">
      <c r="K842" s="11"/>
    </row>
    <row r="843" customFormat="false" ht="15.75" hidden="false" customHeight="false" outlineLevel="0" collapsed="false">
      <c r="K843" s="11"/>
    </row>
    <row r="844" customFormat="false" ht="15.75" hidden="false" customHeight="false" outlineLevel="0" collapsed="false">
      <c r="K844" s="11"/>
    </row>
    <row r="845" customFormat="false" ht="15.75" hidden="false" customHeight="false" outlineLevel="0" collapsed="false">
      <c r="K845" s="11"/>
    </row>
    <row r="846" customFormat="false" ht="15.75" hidden="false" customHeight="false" outlineLevel="0" collapsed="false">
      <c r="K846" s="11"/>
    </row>
    <row r="847" customFormat="false" ht="15.75" hidden="false" customHeight="false" outlineLevel="0" collapsed="false">
      <c r="K847" s="11"/>
    </row>
    <row r="848" customFormat="false" ht="15.75" hidden="false" customHeight="false" outlineLevel="0" collapsed="false">
      <c r="K848" s="11"/>
    </row>
    <row r="849" customFormat="false" ht="15.75" hidden="false" customHeight="false" outlineLevel="0" collapsed="false">
      <c r="K849" s="11"/>
    </row>
    <row r="850" customFormat="false" ht="15.75" hidden="false" customHeight="false" outlineLevel="0" collapsed="false">
      <c r="K850" s="11"/>
    </row>
    <row r="851" customFormat="false" ht="15.75" hidden="false" customHeight="false" outlineLevel="0" collapsed="false">
      <c r="K851" s="11"/>
    </row>
    <row r="852" customFormat="false" ht="15.75" hidden="false" customHeight="false" outlineLevel="0" collapsed="false">
      <c r="K852" s="11"/>
    </row>
    <row r="853" customFormat="false" ht="15.75" hidden="false" customHeight="false" outlineLevel="0" collapsed="false">
      <c r="K853" s="11"/>
    </row>
    <row r="854" customFormat="false" ht="15.75" hidden="false" customHeight="false" outlineLevel="0" collapsed="false">
      <c r="K854" s="11"/>
    </row>
    <row r="855" customFormat="false" ht="15.75" hidden="false" customHeight="false" outlineLevel="0" collapsed="false">
      <c r="K855" s="11"/>
    </row>
    <row r="856" customFormat="false" ht="15.75" hidden="false" customHeight="false" outlineLevel="0" collapsed="false">
      <c r="K856" s="11"/>
    </row>
    <row r="857" customFormat="false" ht="15.75" hidden="false" customHeight="false" outlineLevel="0" collapsed="false">
      <c r="K857" s="11"/>
    </row>
    <row r="858" customFormat="false" ht="15.75" hidden="false" customHeight="false" outlineLevel="0" collapsed="false">
      <c r="K858" s="11"/>
    </row>
    <row r="859" customFormat="false" ht="15.75" hidden="false" customHeight="false" outlineLevel="0" collapsed="false">
      <c r="K859" s="11"/>
    </row>
    <row r="860" customFormat="false" ht="15.75" hidden="false" customHeight="false" outlineLevel="0" collapsed="false">
      <c r="K860" s="11"/>
    </row>
    <row r="861" customFormat="false" ht="15.75" hidden="false" customHeight="false" outlineLevel="0" collapsed="false">
      <c r="K861" s="11"/>
    </row>
    <row r="862" customFormat="false" ht="15.75" hidden="false" customHeight="false" outlineLevel="0" collapsed="false">
      <c r="K862" s="11"/>
    </row>
    <row r="863" customFormat="false" ht="15.75" hidden="false" customHeight="false" outlineLevel="0" collapsed="false">
      <c r="K863" s="11"/>
    </row>
    <row r="864" customFormat="false" ht="15.75" hidden="false" customHeight="false" outlineLevel="0" collapsed="false">
      <c r="K864" s="11"/>
    </row>
    <row r="865" customFormat="false" ht="15.75" hidden="false" customHeight="false" outlineLevel="0" collapsed="false">
      <c r="K865" s="11"/>
    </row>
    <row r="866" customFormat="false" ht="15.75" hidden="false" customHeight="false" outlineLevel="0" collapsed="false">
      <c r="K866" s="11"/>
    </row>
    <row r="867" customFormat="false" ht="15.75" hidden="false" customHeight="false" outlineLevel="0" collapsed="false">
      <c r="K867" s="11"/>
    </row>
    <row r="868" customFormat="false" ht="15.75" hidden="false" customHeight="false" outlineLevel="0" collapsed="false">
      <c r="K868" s="11"/>
    </row>
    <row r="869" customFormat="false" ht="15.75" hidden="false" customHeight="false" outlineLevel="0" collapsed="false">
      <c r="K869" s="11"/>
    </row>
    <row r="870" customFormat="false" ht="15.75" hidden="false" customHeight="false" outlineLevel="0" collapsed="false">
      <c r="K870" s="11"/>
    </row>
    <row r="871" customFormat="false" ht="15.75" hidden="false" customHeight="false" outlineLevel="0" collapsed="false">
      <c r="K871" s="11"/>
    </row>
    <row r="872" customFormat="false" ht="15.75" hidden="false" customHeight="false" outlineLevel="0" collapsed="false">
      <c r="K872" s="11"/>
    </row>
    <row r="873" customFormat="false" ht="15.75" hidden="false" customHeight="false" outlineLevel="0" collapsed="false">
      <c r="K873" s="11"/>
    </row>
    <row r="874" customFormat="false" ht="15.75" hidden="false" customHeight="false" outlineLevel="0" collapsed="false">
      <c r="K874" s="11"/>
    </row>
    <row r="875" customFormat="false" ht="15.75" hidden="false" customHeight="false" outlineLevel="0" collapsed="false">
      <c r="K875" s="11"/>
    </row>
    <row r="876" customFormat="false" ht="15.75" hidden="false" customHeight="false" outlineLevel="0" collapsed="false">
      <c r="K876" s="11"/>
    </row>
    <row r="877" customFormat="false" ht="15.75" hidden="false" customHeight="false" outlineLevel="0" collapsed="false">
      <c r="K877" s="11"/>
    </row>
    <row r="878" customFormat="false" ht="15.75" hidden="false" customHeight="false" outlineLevel="0" collapsed="false">
      <c r="K878" s="11"/>
    </row>
    <row r="879" customFormat="false" ht="15.75" hidden="false" customHeight="false" outlineLevel="0" collapsed="false">
      <c r="K879" s="11"/>
    </row>
    <row r="880" customFormat="false" ht="15.75" hidden="false" customHeight="false" outlineLevel="0" collapsed="false">
      <c r="K880" s="11"/>
    </row>
    <row r="881" customFormat="false" ht="15.75" hidden="false" customHeight="false" outlineLevel="0" collapsed="false">
      <c r="K881" s="11"/>
    </row>
    <row r="882" customFormat="false" ht="15.75" hidden="false" customHeight="false" outlineLevel="0" collapsed="false">
      <c r="K882" s="11"/>
    </row>
    <row r="883" customFormat="false" ht="15.75" hidden="false" customHeight="false" outlineLevel="0" collapsed="false">
      <c r="K883" s="11"/>
    </row>
    <row r="884" customFormat="false" ht="15.75" hidden="false" customHeight="false" outlineLevel="0" collapsed="false">
      <c r="K884" s="11"/>
    </row>
    <row r="885" customFormat="false" ht="15.75" hidden="false" customHeight="false" outlineLevel="0" collapsed="false">
      <c r="K885" s="11"/>
    </row>
    <row r="886" customFormat="false" ht="15.75" hidden="false" customHeight="false" outlineLevel="0" collapsed="false">
      <c r="K886" s="11"/>
    </row>
    <row r="887" customFormat="false" ht="15.75" hidden="false" customHeight="false" outlineLevel="0" collapsed="false">
      <c r="K887" s="11"/>
    </row>
    <row r="888" customFormat="false" ht="15.75" hidden="false" customHeight="false" outlineLevel="0" collapsed="false">
      <c r="K888" s="11"/>
    </row>
    <row r="889" customFormat="false" ht="15.75" hidden="false" customHeight="false" outlineLevel="0" collapsed="false">
      <c r="K889" s="11"/>
    </row>
    <row r="890" customFormat="false" ht="15.75" hidden="false" customHeight="false" outlineLevel="0" collapsed="false">
      <c r="K890" s="11"/>
    </row>
    <row r="891" customFormat="false" ht="15.75" hidden="false" customHeight="false" outlineLevel="0" collapsed="false">
      <c r="K891" s="11"/>
    </row>
    <row r="892" customFormat="false" ht="15.75" hidden="false" customHeight="false" outlineLevel="0" collapsed="false">
      <c r="K892" s="11"/>
    </row>
    <row r="893" customFormat="false" ht="15.75" hidden="false" customHeight="false" outlineLevel="0" collapsed="false">
      <c r="K893" s="11"/>
    </row>
    <row r="894" customFormat="false" ht="15.75" hidden="false" customHeight="false" outlineLevel="0" collapsed="false">
      <c r="K894" s="11"/>
    </row>
    <row r="895" customFormat="false" ht="15.75" hidden="false" customHeight="false" outlineLevel="0" collapsed="false">
      <c r="K895" s="11"/>
    </row>
    <row r="896" customFormat="false" ht="15.75" hidden="false" customHeight="false" outlineLevel="0" collapsed="false">
      <c r="K896" s="11"/>
    </row>
    <row r="897" customFormat="false" ht="15.75" hidden="false" customHeight="false" outlineLevel="0" collapsed="false">
      <c r="K897" s="11"/>
    </row>
    <row r="898" customFormat="false" ht="15.75" hidden="false" customHeight="false" outlineLevel="0" collapsed="false">
      <c r="K898" s="11"/>
    </row>
    <row r="899" customFormat="false" ht="15.75" hidden="false" customHeight="false" outlineLevel="0" collapsed="false">
      <c r="K899" s="11"/>
    </row>
    <row r="900" customFormat="false" ht="15.75" hidden="false" customHeight="false" outlineLevel="0" collapsed="false">
      <c r="K900" s="11"/>
    </row>
    <row r="901" customFormat="false" ht="15.75" hidden="false" customHeight="false" outlineLevel="0" collapsed="false">
      <c r="K901" s="11"/>
    </row>
    <row r="902" customFormat="false" ht="15.75" hidden="false" customHeight="false" outlineLevel="0" collapsed="false">
      <c r="K902" s="11"/>
    </row>
    <row r="903" customFormat="false" ht="15.75" hidden="false" customHeight="false" outlineLevel="0" collapsed="false">
      <c r="K903" s="11"/>
    </row>
    <row r="904" customFormat="false" ht="15.75" hidden="false" customHeight="false" outlineLevel="0" collapsed="false">
      <c r="K904" s="11"/>
    </row>
    <row r="905" customFormat="false" ht="15.75" hidden="false" customHeight="false" outlineLevel="0" collapsed="false">
      <c r="K905" s="11"/>
    </row>
    <row r="906" customFormat="false" ht="15.75" hidden="false" customHeight="false" outlineLevel="0" collapsed="false">
      <c r="K906" s="11"/>
    </row>
    <row r="907" customFormat="false" ht="15.75" hidden="false" customHeight="false" outlineLevel="0" collapsed="false">
      <c r="K907" s="11"/>
    </row>
    <row r="908" customFormat="false" ht="15.75" hidden="false" customHeight="false" outlineLevel="0" collapsed="false">
      <c r="K908" s="11"/>
    </row>
    <row r="909" customFormat="false" ht="15.75" hidden="false" customHeight="false" outlineLevel="0" collapsed="false">
      <c r="K909" s="11"/>
    </row>
    <row r="910" customFormat="false" ht="15.75" hidden="false" customHeight="false" outlineLevel="0" collapsed="false">
      <c r="K910" s="11"/>
    </row>
    <row r="911" customFormat="false" ht="15.75" hidden="false" customHeight="false" outlineLevel="0" collapsed="false">
      <c r="K911" s="11"/>
    </row>
    <row r="912" customFormat="false" ht="15.75" hidden="false" customHeight="false" outlineLevel="0" collapsed="false">
      <c r="K912" s="11"/>
    </row>
    <row r="913" customFormat="false" ht="15.75" hidden="false" customHeight="false" outlineLevel="0" collapsed="false">
      <c r="K913" s="11"/>
    </row>
    <row r="914" customFormat="false" ht="15.75" hidden="false" customHeight="false" outlineLevel="0" collapsed="false">
      <c r="K914" s="11"/>
    </row>
    <row r="915" customFormat="false" ht="15.75" hidden="false" customHeight="false" outlineLevel="0" collapsed="false">
      <c r="K915" s="11"/>
    </row>
    <row r="916" customFormat="false" ht="15.75" hidden="false" customHeight="false" outlineLevel="0" collapsed="false">
      <c r="K916" s="11"/>
    </row>
    <row r="917" customFormat="false" ht="15.75" hidden="false" customHeight="false" outlineLevel="0" collapsed="false">
      <c r="K917" s="11"/>
    </row>
    <row r="918" customFormat="false" ht="15.75" hidden="false" customHeight="false" outlineLevel="0" collapsed="false">
      <c r="K918" s="11"/>
    </row>
    <row r="919" customFormat="false" ht="15.75" hidden="false" customHeight="false" outlineLevel="0" collapsed="false">
      <c r="K919" s="11"/>
    </row>
    <row r="920" customFormat="false" ht="15.75" hidden="false" customHeight="false" outlineLevel="0" collapsed="false">
      <c r="K920" s="11"/>
    </row>
    <row r="921" customFormat="false" ht="15.75" hidden="false" customHeight="false" outlineLevel="0" collapsed="false">
      <c r="K921" s="11"/>
    </row>
    <row r="922" customFormat="false" ht="15.75" hidden="false" customHeight="false" outlineLevel="0" collapsed="false">
      <c r="K922" s="11"/>
    </row>
    <row r="923" customFormat="false" ht="15.75" hidden="false" customHeight="false" outlineLevel="0" collapsed="false">
      <c r="K923" s="11"/>
    </row>
    <row r="924" customFormat="false" ht="15.75" hidden="false" customHeight="false" outlineLevel="0" collapsed="false">
      <c r="K924" s="11"/>
    </row>
    <row r="925" customFormat="false" ht="15.75" hidden="false" customHeight="false" outlineLevel="0" collapsed="false">
      <c r="K925" s="11"/>
    </row>
    <row r="926" customFormat="false" ht="15.75" hidden="false" customHeight="false" outlineLevel="0" collapsed="false">
      <c r="K926" s="11"/>
    </row>
    <row r="927" customFormat="false" ht="15.75" hidden="false" customHeight="false" outlineLevel="0" collapsed="false">
      <c r="K927" s="11"/>
    </row>
    <row r="928" customFormat="false" ht="15.75" hidden="false" customHeight="false" outlineLevel="0" collapsed="false">
      <c r="K928" s="11"/>
    </row>
    <row r="929" customFormat="false" ht="15.75" hidden="false" customHeight="false" outlineLevel="0" collapsed="false">
      <c r="K929" s="11"/>
    </row>
    <row r="930" customFormat="false" ht="15.75" hidden="false" customHeight="false" outlineLevel="0" collapsed="false">
      <c r="K930" s="11"/>
    </row>
    <row r="931" customFormat="false" ht="15.75" hidden="false" customHeight="false" outlineLevel="0" collapsed="false">
      <c r="K931" s="11"/>
    </row>
    <row r="932" customFormat="false" ht="15.75" hidden="false" customHeight="false" outlineLevel="0" collapsed="false">
      <c r="K932" s="11"/>
    </row>
    <row r="933" customFormat="false" ht="15.75" hidden="false" customHeight="false" outlineLevel="0" collapsed="false">
      <c r="K933" s="11"/>
    </row>
    <row r="934" customFormat="false" ht="15.75" hidden="false" customHeight="false" outlineLevel="0" collapsed="false">
      <c r="K934" s="11"/>
    </row>
    <row r="935" customFormat="false" ht="15.75" hidden="false" customHeight="false" outlineLevel="0" collapsed="false">
      <c r="K935" s="11"/>
    </row>
    <row r="936" customFormat="false" ht="15.75" hidden="false" customHeight="false" outlineLevel="0" collapsed="false">
      <c r="K936" s="11"/>
    </row>
    <row r="937" customFormat="false" ht="15.75" hidden="false" customHeight="false" outlineLevel="0" collapsed="false">
      <c r="K937" s="11"/>
    </row>
    <row r="938" customFormat="false" ht="15.75" hidden="false" customHeight="false" outlineLevel="0" collapsed="false">
      <c r="K938" s="11"/>
    </row>
    <row r="939" customFormat="false" ht="15.75" hidden="false" customHeight="false" outlineLevel="0" collapsed="false">
      <c r="K939" s="11"/>
    </row>
    <row r="940" customFormat="false" ht="15.75" hidden="false" customHeight="false" outlineLevel="0" collapsed="false">
      <c r="K940" s="11"/>
    </row>
    <row r="941" customFormat="false" ht="15.75" hidden="false" customHeight="false" outlineLevel="0" collapsed="false">
      <c r="K941" s="11"/>
    </row>
    <row r="942" customFormat="false" ht="15.75" hidden="false" customHeight="false" outlineLevel="0" collapsed="false">
      <c r="K942" s="11"/>
    </row>
    <row r="943" customFormat="false" ht="15.75" hidden="false" customHeight="false" outlineLevel="0" collapsed="false">
      <c r="K943" s="11"/>
    </row>
    <row r="944" customFormat="false" ht="15.75" hidden="false" customHeight="false" outlineLevel="0" collapsed="false">
      <c r="K944" s="11"/>
    </row>
    <row r="945" customFormat="false" ht="15.75" hidden="false" customHeight="false" outlineLevel="0" collapsed="false">
      <c r="K945" s="11"/>
    </row>
    <row r="946" customFormat="false" ht="15.75" hidden="false" customHeight="false" outlineLevel="0" collapsed="false">
      <c r="K946" s="11"/>
    </row>
    <row r="947" customFormat="false" ht="15.75" hidden="false" customHeight="false" outlineLevel="0" collapsed="false">
      <c r="K947" s="11"/>
    </row>
    <row r="948" customFormat="false" ht="15.75" hidden="false" customHeight="false" outlineLevel="0" collapsed="false">
      <c r="K948" s="11"/>
    </row>
    <row r="949" customFormat="false" ht="15.75" hidden="false" customHeight="false" outlineLevel="0" collapsed="false">
      <c r="K949" s="11"/>
    </row>
    <row r="950" customFormat="false" ht="15.75" hidden="false" customHeight="false" outlineLevel="0" collapsed="false">
      <c r="K950" s="11"/>
    </row>
    <row r="951" customFormat="false" ht="15.75" hidden="false" customHeight="false" outlineLevel="0" collapsed="false">
      <c r="K951" s="11"/>
    </row>
    <row r="952" customFormat="false" ht="15.75" hidden="false" customHeight="false" outlineLevel="0" collapsed="false">
      <c r="K952" s="11"/>
    </row>
    <row r="953" customFormat="false" ht="15.75" hidden="false" customHeight="false" outlineLevel="0" collapsed="false">
      <c r="K953" s="11"/>
    </row>
    <row r="954" customFormat="false" ht="15.75" hidden="false" customHeight="false" outlineLevel="0" collapsed="false">
      <c r="K954" s="11"/>
    </row>
    <row r="955" customFormat="false" ht="15.75" hidden="false" customHeight="false" outlineLevel="0" collapsed="false">
      <c r="K955" s="11"/>
    </row>
    <row r="956" customFormat="false" ht="15.75" hidden="false" customHeight="false" outlineLevel="0" collapsed="false">
      <c r="K956" s="11"/>
    </row>
    <row r="957" customFormat="false" ht="15.75" hidden="false" customHeight="false" outlineLevel="0" collapsed="false">
      <c r="K957" s="11"/>
    </row>
    <row r="958" customFormat="false" ht="15.75" hidden="false" customHeight="false" outlineLevel="0" collapsed="false">
      <c r="K958" s="11"/>
    </row>
    <row r="959" customFormat="false" ht="15.75" hidden="false" customHeight="false" outlineLevel="0" collapsed="false">
      <c r="K959" s="11"/>
    </row>
    <row r="960" customFormat="false" ht="15.75" hidden="false" customHeight="false" outlineLevel="0" collapsed="false">
      <c r="K960" s="11"/>
    </row>
    <row r="961" customFormat="false" ht="15.75" hidden="false" customHeight="false" outlineLevel="0" collapsed="false">
      <c r="K961" s="11"/>
    </row>
    <row r="962" customFormat="false" ht="15.75" hidden="false" customHeight="false" outlineLevel="0" collapsed="false">
      <c r="K962" s="11"/>
    </row>
    <row r="963" customFormat="false" ht="15.75" hidden="false" customHeight="false" outlineLevel="0" collapsed="false">
      <c r="K963" s="11"/>
    </row>
    <row r="964" customFormat="false" ht="15.75" hidden="false" customHeight="false" outlineLevel="0" collapsed="false">
      <c r="K964" s="11"/>
    </row>
    <row r="965" customFormat="false" ht="15.75" hidden="false" customHeight="false" outlineLevel="0" collapsed="false">
      <c r="K965" s="11"/>
    </row>
    <row r="966" customFormat="false" ht="15.75" hidden="false" customHeight="false" outlineLevel="0" collapsed="false">
      <c r="K966" s="11"/>
    </row>
    <row r="967" customFormat="false" ht="15.75" hidden="false" customHeight="false" outlineLevel="0" collapsed="false">
      <c r="K967" s="11"/>
    </row>
    <row r="968" customFormat="false" ht="15.75" hidden="false" customHeight="false" outlineLevel="0" collapsed="false">
      <c r="K968" s="11"/>
    </row>
    <row r="969" customFormat="false" ht="15.75" hidden="false" customHeight="false" outlineLevel="0" collapsed="false">
      <c r="K969" s="11"/>
    </row>
    <row r="970" customFormat="false" ht="15.75" hidden="false" customHeight="false" outlineLevel="0" collapsed="false">
      <c r="K970" s="11"/>
    </row>
    <row r="971" customFormat="false" ht="15.75" hidden="false" customHeight="false" outlineLevel="0" collapsed="false">
      <c r="K971" s="11"/>
    </row>
    <row r="972" customFormat="false" ht="15.75" hidden="false" customHeight="false" outlineLevel="0" collapsed="false">
      <c r="K972" s="11"/>
    </row>
  </sheetData>
  <dataValidations count="1">
    <dataValidation allowBlank="true" errorStyle="stop" operator="between" showDropDown="false" showErrorMessage="true" showInputMessage="false" sqref="A2:A28" type="list">
      <formula1>"Cognitive,Physical,Social"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C2" activeCellId="0" sqref="C2"/>
    </sheetView>
  </sheetViews>
  <sheetFormatPr defaultColWidth="11.22265625" defaultRowHeight="15.75" zeroHeight="false" outlineLevelRow="0" outlineLevelCol="0"/>
  <cols>
    <col collapsed="false" customWidth="true" hidden="false" outlineLevel="0" max="1" min="1" style="0" width="16.11"/>
  </cols>
  <sheetData>
    <row r="1" customFormat="false" ht="15.75" hidden="false" customHeight="false" outlineLevel="0" collapsed="false">
      <c r="A1" s="1" t="s">
        <v>66</v>
      </c>
      <c r="B1" s="5" t="n">
        <v>25</v>
      </c>
    </row>
    <row r="2" customFormat="false" ht="15.75" hidden="false" customHeight="false" outlineLevel="0" collapsed="false">
      <c r="A2" s="1" t="s">
        <v>67</v>
      </c>
      <c r="B2" s="16" t="n">
        <v>0.6</v>
      </c>
    </row>
    <row r="3" customFormat="false" ht="15.75" hidden="false" customHeight="false" outlineLevel="0" collapsed="false">
      <c r="A3" s="1" t="s">
        <v>68</v>
      </c>
      <c r="B3" s="11" t="n">
        <f aca="false">(220-B1)*B2</f>
        <v>117</v>
      </c>
    </row>
    <row r="4" customFormat="false" ht="15.75" hidden="false" customHeight="false" outlineLevel="0" collapsed="false">
      <c r="A4" s="3"/>
    </row>
    <row r="5" customFormat="false" ht="15.75" hidden="false" customHeight="false" outlineLevel="0" collapsed="false">
      <c r="A5" s="3"/>
    </row>
    <row r="6" customFormat="false" ht="15.75" hidden="false" customHeight="false" outlineLevel="0" collapsed="false">
      <c r="A6" s="3"/>
    </row>
    <row r="7" customFormat="false" ht="15.75" hidden="false" customHeight="false" outlineLevel="0" collapsed="false">
      <c r="A7" s="3"/>
    </row>
    <row r="8" customFormat="false" ht="15.75" hidden="false" customHeight="false" outlineLevel="0" collapsed="false">
      <c r="A8" s="3"/>
    </row>
    <row r="9" customFormat="false" ht="15.75" hidden="false" customHeight="false" outlineLevel="0" collapsed="false">
      <c r="A9" s="3"/>
    </row>
    <row r="10" customFormat="false" ht="15.75" hidden="false" customHeight="false" outlineLevel="0" collapsed="false">
      <c r="A10" s="3"/>
    </row>
    <row r="11" customFormat="false" ht="15.75" hidden="false" customHeight="false" outlineLevel="0" collapsed="false">
      <c r="A11" s="3"/>
    </row>
    <row r="12" customFormat="false" ht="15.75" hidden="false" customHeight="false" outlineLevel="0" collapsed="false">
      <c r="A12" s="3"/>
    </row>
    <row r="13" customFormat="false" ht="15.75" hidden="false" customHeight="false" outlineLevel="0" collapsed="false">
      <c r="A13" s="3"/>
    </row>
    <row r="14" customFormat="false" ht="15.75" hidden="false" customHeight="false" outlineLevel="0" collapsed="false">
      <c r="A14" s="3"/>
    </row>
    <row r="15" customFormat="false" ht="15.75" hidden="false" customHeight="false" outlineLevel="0" collapsed="false">
      <c r="A15" s="3"/>
    </row>
    <row r="16" customFormat="false" ht="15.75" hidden="false" customHeight="false" outlineLevel="0" collapsed="false">
      <c r="A16" s="3"/>
    </row>
    <row r="17" customFormat="false" ht="15.75" hidden="false" customHeight="false" outlineLevel="0" collapsed="false">
      <c r="A17" s="3"/>
    </row>
    <row r="18" customFormat="false" ht="15.75" hidden="false" customHeight="false" outlineLevel="0" collapsed="false">
      <c r="A18" s="3"/>
    </row>
    <row r="19" customFormat="false" ht="15.75" hidden="false" customHeight="false" outlineLevel="0" collapsed="false">
      <c r="A19" s="3"/>
    </row>
    <row r="20" customFormat="false" ht="15.75" hidden="false" customHeight="false" outlineLevel="0" collapsed="false">
      <c r="A20" s="3"/>
    </row>
    <row r="21" customFormat="false" ht="15.75" hidden="false" customHeight="false" outlineLevel="0" collapsed="false">
      <c r="A21" s="3"/>
    </row>
    <row r="22" customFormat="false" ht="15.75" hidden="false" customHeight="false" outlineLevel="0" collapsed="false">
      <c r="A22" s="3"/>
    </row>
    <row r="23" customFormat="false" ht="15.75" hidden="false" customHeight="false" outlineLevel="0" collapsed="false">
      <c r="A23" s="3"/>
    </row>
    <row r="24" customFormat="false" ht="15.75" hidden="false" customHeight="false" outlineLevel="0" collapsed="false">
      <c r="A24" s="3"/>
    </row>
    <row r="25" customFormat="false" ht="15.75" hidden="false" customHeight="false" outlineLevel="0" collapsed="false">
      <c r="A25" s="3"/>
    </row>
    <row r="26" customFormat="false" ht="15.75" hidden="false" customHeight="false" outlineLevel="0" collapsed="false">
      <c r="A26" s="3"/>
    </row>
    <row r="27" customFormat="false" ht="15.75" hidden="false" customHeight="false" outlineLevel="0" collapsed="false">
      <c r="A27" s="3"/>
    </row>
    <row r="28" customFormat="false" ht="15.75" hidden="false" customHeight="false" outlineLevel="0" collapsed="false">
      <c r="A28" s="3"/>
    </row>
    <row r="29" customFormat="false" ht="15.75" hidden="false" customHeight="false" outlineLevel="0" collapsed="false">
      <c r="A29" s="3"/>
    </row>
    <row r="30" customFormat="false" ht="15.75" hidden="false" customHeight="false" outlineLevel="0" collapsed="false">
      <c r="A30" s="3"/>
    </row>
    <row r="31" customFormat="false" ht="15.75" hidden="false" customHeight="false" outlineLevel="0" collapsed="false">
      <c r="A31" s="3"/>
    </row>
    <row r="32" customFormat="false" ht="15.75" hidden="false" customHeight="false" outlineLevel="0" collapsed="false">
      <c r="A32" s="3"/>
    </row>
    <row r="33" customFormat="false" ht="15.75" hidden="false" customHeight="false" outlineLevel="0" collapsed="false">
      <c r="A33" s="3"/>
    </row>
    <row r="34" customFormat="false" ht="15.75" hidden="false" customHeight="false" outlineLevel="0" collapsed="false">
      <c r="A34" s="3"/>
    </row>
    <row r="35" customFormat="false" ht="15.75" hidden="false" customHeight="false" outlineLevel="0" collapsed="false">
      <c r="A35" s="3"/>
    </row>
    <row r="36" customFormat="false" ht="15.75" hidden="false" customHeight="false" outlineLevel="0" collapsed="false">
      <c r="A36" s="3"/>
    </row>
    <row r="37" customFormat="false" ht="15.75" hidden="false" customHeight="false" outlineLevel="0" collapsed="false">
      <c r="A37" s="3"/>
    </row>
    <row r="38" customFormat="false" ht="15.75" hidden="false" customHeight="false" outlineLevel="0" collapsed="false">
      <c r="A38" s="3"/>
    </row>
    <row r="39" customFormat="false" ht="15.75" hidden="false" customHeight="false" outlineLevel="0" collapsed="false">
      <c r="A39" s="3"/>
    </row>
    <row r="40" customFormat="false" ht="15.75" hidden="false" customHeight="false" outlineLevel="0" collapsed="false">
      <c r="A40" s="3"/>
    </row>
    <row r="41" customFormat="false" ht="15.75" hidden="false" customHeight="false" outlineLevel="0" collapsed="false">
      <c r="A41" s="3"/>
    </row>
    <row r="42" customFormat="false" ht="15.75" hidden="false" customHeight="false" outlineLevel="0" collapsed="false">
      <c r="A42" s="3"/>
    </row>
    <row r="43" customFormat="false" ht="15.75" hidden="false" customHeight="false" outlineLevel="0" collapsed="false">
      <c r="A43" s="3"/>
    </row>
    <row r="44" customFormat="false" ht="15.75" hidden="false" customHeight="false" outlineLevel="0" collapsed="false">
      <c r="A44" s="3"/>
    </row>
    <row r="45" customFormat="false" ht="15.75" hidden="false" customHeight="false" outlineLevel="0" collapsed="false">
      <c r="A45" s="3"/>
    </row>
    <row r="46" customFormat="false" ht="15.75" hidden="false" customHeight="false" outlineLevel="0" collapsed="false">
      <c r="A46" s="3"/>
    </row>
    <row r="47" customFormat="false" ht="15.75" hidden="false" customHeight="false" outlineLevel="0" collapsed="false">
      <c r="A47" s="3"/>
    </row>
    <row r="48" customFormat="false" ht="15.75" hidden="false" customHeight="false" outlineLevel="0" collapsed="false">
      <c r="A48" s="3"/>
    </row>
    <row r="49" customFormat="false" ht="15.75" hidden="false" customHeight="false" outlineLevel="0" collapsed="false">
      <c r="A49" s="3"/>
    </row>
    <row r="50" customFormat="false" ht="15.75" hidden="false" customHeight="false" outlineLevel="0" collapsed="false">
      <c r="A50" s="3"/>
    </row>
    <row r="51" customFormat="false" ht="15.75" hidden="false" customHeight="false" outlineLevel="0" collapsed="false">
      <c r="A51" s="3"/>
    </row>
    <row r="52" customFormat="false" ht="15.75" hidden="false" customHeight="false" outlineLevel="0" collapsed="false">
      <c r="A52" s="3"/>
    </row>
    <row r="53" customFormat="false" ht="15.75" hidden="false" customHeight="false" outlineLevel="0" collapsed="false">
      <c r="A53" s="3"/>
    </row>
    <row r="54" customFormat="false" ht="15.75" hidden="false" customHeight="false" outlineLevel="0" collapsed="false">
      <c r="A54" s="3"/>
    </row>
    <row r="55" customFormat="false" ht="15.75" hidden="false" customHeight="false" outlineLevel="0" collapsed="false">
      <c r="A55" s="3"/>
    </row>
    <row r="56" customFormat="false" ht="15.75" hidden="false" customHeight="false" outlineLevel="0" collapsed="false">
      <c r="A56" s="3"/>
    </row>
    <row r="57" customFormat="false" ht="15.75" hidden="false" customHeight="false" outlineLevel="0" collapsed="false">
      <c r="A57" s="3"/>
    </row>
    <row r="58" customFormat="false" ht="15.75" hidden="false" customHeight="false" outlineLevel="0" collapsed="false">
      <c r="A58" s="3"/>
    </row>
    <row r="59" customFormat="false" ht="15.75" hidden="false" customHeight="false" outlineLevel="0" collapsed="false">
      <c r="A59" s="3"/>
    </row>
    <row r="60" customFormat="false" ht="15.75" hidden="false" customHeight="false" outlineLevel="0" collapsed="false">
      <c r="A60" s="3"/>
    </row>
    <row r="61" customFormat="false" ht="15.75" hidden="false" customHeight="false" outlineLevel="0" collapsed="false">
      <c r="A61" s="3"/>
    </row>
    <row r="62" customFormat="false" ht="15.75" hidden="false" customHeight="false" outlineLevel="0" collapsed="false">
      <c r="A62" s="3"/>
    </row>
    <row r="63" customFormat="false" ht="15.75" hidden="false" customHeight="false" outlineLevel="0" collapsed="false">
      <c r="A63" s="3"/>
    </row>
    <row r="64" customFormat="false" ht="15.75" hidden="false" customHeight="false" outlineLevel="0" collapsed="false">
      <c r="A64" s="3"/>
    </row>
    <row r="65" customFormat="false" ht="15.75" hidden="false" customHeight="false" outlineLevel="0" collapsed="false">
      <c r="A65" s="3"/>
    </row>
    <row r="66" customFormat="false" ht="15.75" hidden="false" customHeight="false" outlineLevel="0" collapsed="false">
      <c r="A66" s="3"/>
    </row>
    <row r="67" customFormat="false" ht="15.75" hidden="false" customHeight="false" outlineLevel="0" collapsed="false">
      <c r="A67" s="3"/>
    </row>
    <row r="68" customFormat="false" ht="15.75" hidden="false" customHeight="false" outlineLevel="0" collapsed="false">
      <c r="A68" s="3"/>
    </row>
    <row r="69" customFormat="false" ht="15.75" hidden="false" customHeight="false" outlineLevel="0" collapsed="false">
      <c r="A69" s="3"/>
    </row>
    <row r="70" customFormat="false" ht="15.75" hidden="false" customHeight="false" outlineLevel="0" collapsed="false">
      <c r="A70" s="3"/>
    </row>
    <row r="71" customFormat="false" ht="15.75" hidden="false" customHeight="false" outlineLevel="0" collapsed="false">
      <c r="A71" s="3"/>
    </row>
    <row r="72" customFormat="false" ht="15.75" hidden="false" customHeight="false" outlineLevel="0" collapsed="false">
      <c r="A72" s="3"/>
    </row>
    <row r="73" customFormat="false" ht="15.75" hidden="false" customHeight="false" outlineLevel="0" collapsed="false">
      <c r="A73" s="3"/>
    </row>
    <row r="74" customFormat="false" ht="15.75" hidden="false" customHeight="false" outlineLevel="0" collapsed="false">
      <c r="A74" s="3"/>
    </row>
    <row r="75" customFormat="false" ht="15.75" hidden="false" customHeight="false" outlineLevel="0" collapsed="false">
      <c r="A75" s="3"/>
    </row>
    <row r="76" customFormat="false" ht="15.75" hidden="false" customHeight="false" outlineLevel="0" collapsed="false">
      <c r="A76" s="3"/>
    </row>
    <row r="77" customFormat="false" ht="15.75" hidden="false" customHeight="false" outlineLevel="0" collapsed="false">
      <c r="A77" s="3"/>
    </row>
    <row r="78" customFormat="false" ht="15.75" hidden="false" customHeight="false" outlineLevel="0" collapsed="false">
      <c r="A78" s="3"/>
    </row>
    <row r="79" customFormat="false" ht="15.75" hidden="false" customHeight="false" outlineLevel="0" collapsed="false">
      <c r="A79" s="3"/>
    </row>
    <row r="80" customFormat="false" ht="15.75" hidden="false" customHeight="false" outlineLevel="0" collapsed="false">
      <c r="A80" s="3"/>
    </row>
    <row r="81" customFormat="false" ht="15.75" hidden="false" customHeight="false" outlineLevel="0" collapsed="false">
      <c r="A81" s="3"/>
    </row>
    <row r="82" customFormat="false" ht="15.75" hidden="false" customHeight="false" outlineLevel="0" collapsed="false">
      <c r="A82" s="3"/>
    </row>
    <row r="83" customFormat="false" ht="15.75" hidden="false" customHeight="false" outlineLevel="0" collapsed="false">
      <c r="A83" s="3"/>
    </row>
    <row r="84" customFormat="false" ht="15.75" hidden="false" customHeight="false" outlineLevel="0" collapsed="false">
      <c r="A84" s="3"/>
    </row>
    <row r="85" customFormat="false" ht="15.75" hidden="false" customHeight="false" outlineLevel="0" collapsed="false">
      <c r="A85" s="3"/>
    </row>
    <row r="86" customFormat="false" ht="15.75" hidden="false" customHeight="false" outlineLevel="0" collapsed="false">
      <c r="A86" s="3"/>
    </row>
    <row r="87" customFormat="false" ht="15.75" hidden="false" customHeight="false" outlineLevel="0" collapsed="false">
      <c r="A87" s="3"/>
    </row>
    <row r="88" customFormat="false" ht="15.75" hidden="false" customHeight="false" outlineLevel="0" collapsed="false">
      <c r="A88" s="3"/>
    </row>
    <row r="89" customFormat="false" ht="15.75" hidden="false" customHeight="false" outlineLevel="0" collapsed="false">
      <c r="A89" s="3"/>
    </row>
    <row r="90" customFormat="false" ht="15.75" hidden="false" customHeight="false" outlineLevel="0" collapsed="false">
      <c r="A90" s="3"/>
    </row>
    <row r="91" customFormat="false" ht="15.75" hidden="false" customHeight="false" outlineLevel="0" collapsed="false">
      <c r="A91" s="3"/>
    </row>
    <row r="92" customFormat="false" ht="15.75" hidden="false" customHeight="false" outlineLevel="0" collapsed="false">
      <c r="A92" s="3"/>
    </row>
    <row r="93" customFormat="false" ht="15.75" hidden="false" customHeight="false" outlineLevel="0" collapsed="false">
      <c r="A93" s="3"/>
    </row>
    <row r="94" customFormat="false" ht="15.75" hidden="false" customHeight="false" outlineLevel="0" collapsed="false">
      <c r="A94" s="3"/>
    </row>
    <row r="95" customFormat="false" ht="15.75" hidden="false" customHeight="false" outlineLevel="0" collapsed="false">
      <c r="A95" s="3"/>
    </row>
    <row r="96" customFormat="false" ht="15.75" hidden="false" customHeight="false" outlineLevel="0" collapsed="false">
      <c r="A96" s="3"/>
    </row>
    <row r="97" customFormat="false" ht="15.75" hidden="false" customHeight="false" outlineLevel="0" collapsed="false">
      <c r="A97" s="3"/>
    </row>
    <row r="98" customFormat="false" ht="15.75" hidden="false" customHeight="false" outlineLevel="0" collapsed="false">
      <c r="A98" s="3"/>
    </row>
    <row r="99" customFormat="false" ht="15.75" hidden="false" customHeight="false" outlineLevel="0" collapsed="false">
      <c r="A99" s="3"/>
    </row>
    <row r="100" customFormat="false" ht="15.75" hidden="false" customHeight="false" outlineLevel="0" collapsed="false">
      <c r="A100" s="3"/>
    </row>
    <row r="101" customFormat="false" ht="15.75" hidden="false" customHeight="false" outlineLevel="0" collapsed="false">
      <c r="A101" s="3"/>
    </row>
    <row r="102" customFormat="false" ht="15.75" hidden="false" customHeight="false" outlineLevel="0" collapsed="false">
      <c r="A102" s="3"/>
    </row>
    <row r="103" customFormat="false" ht="15.75" hidden="false" customHeight="false" outlineLevel="0" collapsed="false">
      <c r="A103" s="3"/>
    </row>
    <row r="104" customFormat="false" ht="15.75" hidden="false" customHeight="false" outlineLevel="0" collapsed="false">
      <c r="A104" s="3"/>
    </row>
    <row r="105" customFormat="false" ht="15.75" hidden="false" customHeight="false" outlineLevel="0" collapsed="false">
      <c r="A105" s="3"/>
    </row>
    <row r="106" customFormat="false" ht="15.75" hidden="false" customHeight="false" outlineLevel="0" collapsed="false">
      <c r="A106" s="3"/>
    </row>
    <row r="107" customFormat="false" ht="15.75" hidden="false" customHeight="false" outlineLevel="0" collapsed="false">
      <c r="A107" s="3"/>
    </row>
    <row r="108" customFormat="false" ht="15.75" hidden="false" customHeight="false" outlineLevel="0" collapsed="false">
      <c r="A108" s="3"/>
    </row>
    <row r="109" customFormat="false" ht="15.75" hidden="false" customHeight="false" outlineLevel="0" collapsed="false">
      <c r="A109" s="3"/>
    </row>
    <row r="110" customFormat="false" ht="15.75" hidden="false" customHeight="false" outlineLevel="0" collapsed="false">
      <c r="A110" s="3"/>
    </row>
    <row r="111" customFormat="false" ht="15.75" hidden="false" customHeight="false" outlineLevel="0" collapsed="false">
      <c r="A111" s="3"/>
    </row>
    <row r="112" customFormat="false" ht="15.75" hidden="false" customHeight="false" outlineLevel="0" collapsed="false">
      <c r="A112" s="3"/>
    </row>
    <row r="113" customFormat="false" ht="15.75" hidden="false" customHeight="false" outlineLevel="0" collapsed="false">
      <c r="A113" s="3"/>
    </row>
    <row r="114" customFormat="false" ht="15.75" hidden="false" customHeight="false" outlineLevel="0" collapsed="false">
      <c r="A114" s="3"/>
    </row>
    <row r="115" customFormat="false" ht="15.75" hidden="false" customHeight="false" outlineLevel="0" collapsed="false">
      <c r="A115" s="3"/>
    </row>
    <row r="116" customFormat="false" ht="15.75" hidden="false" customHeight="false" outlineLevel="0" collapsed="false">
      <c r="A116" s="3"/>
    </row>
    <row r="117" customFormat="false" ht="15.75" hidden="false" customHeight="false" outlineLevel="0" collapsed="false">
      <c r="A117" s="3"/>
    </row>
    <row r="118" customFormat="false" ht="15.75" hidden="false" customHeight="false" outlineLevel="0" collapsed="false">
      <c r="A118" s="3"/>
    </row>
    <row r="119" customFormat="false" ht="15.75" hidden="false" customHeight="false" outlineLevel="0" collapsed="false">
      <c r="A119" s="3"/>
    </row>
    <row r="120" customFormat="false" ht="15.75" hidden="false" customHeight="false" outlineLevel="0" collapsed="false">
      <c r="A120" s="3"/>
    </row>
    <row r="121" customFormat="false" ht="15.75" hidden="false" customHeight="false" outlineLevel="0" collapsed="false">
      <c r="A121" s="3"/>
    </row>
    <row r="122" customFormat="false" ht="15.75" hidden="false" customHeight="false" outlineLevel="0" collapsed="false">
      <c r="A122" s="3"/>
    </row>
    <row r="123" customFormat="false" ht="15.75" hidden="false" customHeight="false" outlineLevel="0" collapsed="false">
      <c r="A123" s="3"/>
    </row>
    <row r="124" customFormat="false" ht="15.75" hidden="false" customHeight="false" outlineLevel="0" collapsed="false">
      <c r="A124" s="3"/>
    </row>
    <row r="125" customFormat="false" ht="15.75" hidden="false" customHeight="false" outlineLevel="0" collapsed="false">
      <c r="A125" s="3"/>
    </row>
    <row r="126" customFormat="false" ht="15.75" hidden="false" customHeight="false" outlineLevel="0" collapsed="false">
      <c r="A126" s="3"/>
    </row>
    <row r="127" customFormat="false" ht="15.75" hidden="false" customHeight="false" outlineLevel="0" collapsed="false">
      <c r="A127" s="3"/>
    </row>
    <row r="128" customFormat="false" ht="15.75" hidden="false" customHeight="false" outlineLevel="0" collapsed="false">
      <c r="A128" s="3"/>
    </row>
    <row r="129" customFormat="false" ht="15.75" hidden="false" customHeight="false" outlineLevel="0" collapsed="false">
      <c r="A129" s="3"/>
    </row>
    <row r="130" customFormat="false" ht="15.75" hidden="false" customHeight="false" outlineLevel="0" collapsed="false">
      <c r="A130" s="3"/>
    </row>
    <row r="131" customFormat="false" ht="15.75" hidden="false" customHeight="false" outlineLevel="0" collapsed="false">
      <c r="A131" s="3"/>
    </row>
    <row r="132" customFormat="false" ht="15.75" hidden="false" customHeight="false" outlineLevel="0" collapsed="false">
      <c r="A132" s="3"/>
    </row>
    <row r="133" customFormat="false" ht="15.75" hidden="false" customHeight="false" outlineLevel="0" collapsed="false">
      <c r="A133" s="3"/>
    </row>
    <row r="134" customFormat="false" ht="15.75" hidden="false" customHeight="false" outlineLevel="0" collapsed="false">
      <c r="A134" s="3"/>
    </row>
    <row r="135" customFormat="false" ht="15.75" hidden="false" customHeight="false" outlineLevel="0" collapsed="false">
      <c r="A135" s="3"/>
    </row>
    <row r="136" customFormat="false" ht="15.75" hidden="false" customHeight="false" outlineLevel="0" collapsed="false">
      <c r="A136" s="3"/>
    </row>
    <row r="137" customFormat="false" ht="15.75" hidden="false" customHeight="false" outlineLevel="0" collapsed="false">
      <c r="A137" s="3"/>
    </row>
    <row r="138" customFormat="false" ht="15.75" hidden="false" customHeight="false" outlineLevel="0" collapsed="false">
      <c r="A138" s="3"/>
    </row>
    <row r="139" customFormat="false" ht="15.75" hidden="false" customHeight="false" outlineLevel="0" collapsed="false">
      <c r="A139" s="3"/>
    </row>
    <row r="140" customFormat="false" ht="15.75" hidden="false" customHeight="false" outlineLevel="0" collapsed="false">
      <c r="A140" s="3"/>
    </row>
    <row r="141" customFormat="false" ht="15.75" hidden="false" customHeight="false" outlineLevel="0" collapsed="false">
      <c r="A141" s="3"/>
    </row>
    <row r="142" customFormat="false" ht="15.75" hidden="false" customHeight="false" outlineLevel="0" collapsed="false">
      <c r="A142" s="3"/>
    </row>
    <row r="143" customFormat="false" ht="15.75" hidden="false" customHeight="false" outlineLevel="0" collapsed="false">
      <c r="A143" s="3"/>
    </row>
    <row r="144" customFormat="false" ht="15.75" hidden="false" customHeight="false" outlineLevel="0" collapsed="false">
      <c r="A144" s="3"/>
    </row>
    <row r="145" customFormat="false" ht="15.75" hidden="false" customHeight="false" outlineLevel="0" collapsed="false">
      <c r="A145" s="3"/>
    </row>
    <row r="146" customFormat="false" ht="15.75" hidden="false" customHeight="false" outlineLevel="0" collapsed="false">
      <c r="A146" s="3"/>
    </row>
    <row r="147" customFormat="false" ht="15.75" hidden="false" customHeight="false" outlineLevel="0" collapsed="false">
      <c r="A147" s="3"/>
    </row>
    <row r="148" customFormat="false" ht="15.75" hidden="false" customHeight="false" outlineLevel="0" collapsed="false">
      <c r="A148" s="3"/>
    </row>
    <row r="149" customFormat="false" ht="15.75" hidden="false" customHeight="false" outlineLevel="0" collapsed="false">
      <c r="A149" s="3"/>
    </row>
    <row r="150" customFormat="false" ht="15.75" hidden="false" customHeight="false" outlineLevel="0" collapsed="false">
      <c r="A150" s="3"/>
    </row>
    <row r="151" customFormat="false" ht="15.75" hidden="false" customHeight="false" outlineLevel="0" collapsed="false">
      <c r="A151" s="3"/>
    </row>
    <row r="152" customFormat="false" ht="15.75" hidden="false" customHeight="false" outlineLevel="0" collapsed="false">
      <c r="A152" s="3"/>
    </row>
    <row r="153" customFormat="false" ht="15.75" hidden="false" customHeight="false" outlineLevel="0" collapsed="false">
      <c r="A153" s="3"/>
    </row>
    <row r="154" customFormat="false" ht="15.75" hidden="false" customHeight="false" outlineLevel="0" collapsed="false">
      <c r="A154" s="3"/>
    </row>
    <row r="155" customFormat="false" ht="15.75" hidden="false" customHeight="false" outlineLevel="0" collapsed="false">
      <c r="A155" s="3"/>
    </row>
    <row r="156" customFormat="false" ht="15.75" hidden="false" customHeight="false" outlineLevel="0" collapsed="false">
      <c r="A156" s="3"/>
    </row>
    <row r="157" customFormat="false" ht="15.75" hidden="false" customHeight="false" outlineLevel="0" collapsed="false">
      <c r="A157" s="3"/>
    </row>
    <row r="158" customFormat="false" ht="15.75" hidden="false" customHeight="false" outlineLevel="0" collapsed="false">
      <c r="A158" s="3"/>
    </row>
    <row r="159" customFormat="false" ht="15.75" hidden="false" customHeight="false" outlineLevel="0" collapsed="false">
      <c r="A159" s="3"/>
    </row>
    <row r="160" customFormat="false" ht="15.75" hidden="false" customHeight="false" outlineLevel="0" collapsed="false">
      <c r="A160" s="3"/>
    </row>
    <row r="161" customFormat="false" ht="15.75" hidden="false" customHeight="false" outlineLevel="0" collapsed="false">
      <c r="A161" s="3"/>
    </row>
    <row r="162" customFormat="false" ht="15.75" hidden="false" customHeight="false" outlineLevel="0" collapsed="false">
      <c r="A162" s="3"/>
    </row>
    <row r="163" customFormat="false" ht="15.75" hidden="false" customHeight="false" outlineLevel="0" collapsed="false">
      <c r="A163" s="3"/>
    </row>
    <row r="164" customFormat="false" ht="15.75" hidden="false" customHeight="false" outlineLevel="0" collapsed="false">
      <c r="A164" s="3"/>
    </row>
    <row r="165" customFormat="false" ht="15.75" hidden="false" customHeight="false" outlineLevel="0" collapsed="false">
      <c r="A165" s="3"/>
    </row>
    <row r="166" customFormat="false" ht="15.75" hidden="false" customHeight="false" outlineLevel="0" collapsed="false">
      <c r="A166" s="3"/>
    </row>
    <row r="167" customFormat="false" ht="15.75" hidden="false" customHeight="false" outlineLevel="0" collapsed="false">
      <c r="A167" s="3"/>
    </row>
    <row r="168" customFormat="false" ht="15.75" hidden="false" customHeight="false" outlineLevel="0" collapsed="false">
      <c r="A168" s="3"/>
    </row>
    <row r="169" customFormat="false" ht="15.75" hidden="false" customHeight="false" outlineLevel="0" collapsed="false">
      <c r="A169" s="3"/>
    </row>
    <row r="170" customFormat="false" ht="15.75" hidden="false" customHeight="false" outlineLevel="0" collapsed="false">
      <c r="A170" s="3"/>
    </row>
    <row r="171" customFormat="false" ht="15.75" hidden="false" customHeight="false" outlineLevel="0" collapsed="false">
      <c r="A171" s="3"/>
    </row>
    <row r="172" customFormat="false" ht="15.75" hidden="false" customHeight="false" outlineLevel="0" collapsed="false">
      <c r="A172" s="3"/>
    </row>
    <row r="173" customFormat="false" ht="15.75" hidden="false" customHeight="false" outlineLevel="0" collapsed="false">
      <c r="A173" s="3"/>
    </row>
    <row r="174" customFormat="false" ht="15.75" hidden="false" customHeight="false" outlineLevel="0" collapsed="false">
      <c r="A174" s="3"/>
    </row>
    <row r="175" customFormat="false" ht="15.75" hidden="false" customHeight="false" outlineLevel="0" collapsed="false">
      <c r="A175" s="3"/>
    </row>
    <row r="176" customFormat="false" ht="15.75" hidden="false" customHeight="false" outlineLevel="0" collapsed="false">
      <c r="A176" s="3"/>
    </row>
    <row r="177" customFormat="false" ht="15.75" hidden="false" customHeight="false" outlineLevel="0" collapsed="false">
      <c r="A177" s="3"/>
    </row>
    <row r="178" customFormat="false" ht="15.75" hidden="false" customHeight="false" outlineLevel="0" collapsed="false">
      <c r="A178" s="3"/>
    </row>
    <row r="179" customFormat="false" ht="15.75" hidden="false" customHeight="false" outlineLevel="0" collapsed="false">
      <c r="A179" s="3"/>
    </row>
    <row r="180" customFormat="false" ht="15.75" hidden="false" customHeight="false" outlineLevel="0" collapsed="false">
      <c r="A180" s="3"/>
    </row>
    <row r="181" customFormat="false" ht="15.75" hidden="false" customHeight="false" outlineLevel="0" collapsed="false">
      <c r="A181" s="3"/>
    </row>
    <row r="182" customFormat="false" ht="15.75" hidden="false" customHeight="false" outlineLevel="0" collapsed="false">
      <c r="A182" s="3"/>
    </row>
    <row r="183" customFormat="false" ht="15.75" hidden="false" customHeight="false" outlineLevel="0" collapsed="false">
      <c r="A183" s="3"/>
    </row>
    <row r="184" customFormat="false" ht="15.75" hidden="false" customHeight="false" outlineLevel="0" collapsed="false">
      <c r="A184" s="3"/>
    </row>
    <row r="185" customFormat="false" ht="15.75" hidden="false" customHeight="false" outlineLevel="0" collapsed="false">
      <c r="A185" s="3"/>
    </row>
    <row r="186" customFormat="false" ht="15.75" hidden="false" customHeight="false" outlineLevel="0" collapsed="false">
      <c r="A186" s="3"/>
    </row>
    <row r="187" customFormat="false" ht="15.75" hidden="false" customHeight="false" outlineLevel="0" collapsed="false">
      <c r="A187" s="3"/>
    </row>
    <row r="188" customFormat="false" ht="15.75" hidden="false" customHeight="false" outlineLevel="0" collapsed="false">
      <c r="A188" s="3"/>
    </row>
    <row r="189" customFormat="false" ht="15.75" hidden="false" customHeight="false" outlineLevel="0" collapsed="false">
      <c r="A189" s="3"/>
    </row>
    <row r="190" customFormat="false" ht="15.75" hidden="false" customHeight="false" outlineLevel="0" collapsed="false">
      <c r="A190" s="3"/>
    </row>
    <row r="191" customFormat="false" ht="15.75" hidden="false" customHeight="false" outlineLevel="0" collapsed="false">
      <c r="A191" s="3"/>
    </row>
    <row r="192" customFormat="false" ht="15.75" hidden="false" customHeight="false" outlineLevel="0" collapsed="false">
      <c r="A192" s="3"/>
    </row>
    <row r="193" customFormat="false" ht="15.75" hidden="false" customHeight="false" outlineLevel="0" collapsed="false">
      <c r="A193" s="3"/>
    </row>
    <row r="194" customFormat="false" ht="15.75" hidden="false" customHeight="false" outlineLevel="0" collapsed="false">
      <c r="A194" s="3"/>
    </row>
    <row r="195" customFormat="false" ht="15.75" hidden="false" customHeight="false" outlineLevel="0" collapsed="false">
      <c r="A195" s="3"/>
    </row>
    <row r="196" customFormat="false" ht="15.75" hidden="false" customHeight="false" outlineLevel="0" collapsed="false">
      <c r="A196" s="3"/>
    </row>
    <row r="197" customFormat="false" ht="15.75" hidden="false" customHeight="false" outlineLevel="0" collapsed="false">
      <c r="A197" s="3"/>
    </row>
    <row r="198" customFormat="false" ht="15.75" hidden="false" customHeight="false" outlineLevel="0" collapsed="false">
      <c r="A198" s="3"/>
    </row>
    <row r="199" customFormat="false" ht="15.75" hidden="false" customHeight="false" outlineLevel="0" collapsed="false">
      <c r="A199" s="3"/>
    </row>
    <row r="200" customFormat="false" ht="15.75" hidden="false" customHeight="false" outlineLevel="0" collapsed="false">
      <c r="A200" s="3"/>
    </row>
    <row r="201" customFormat="false" ht="15.75" hidden="false" customHeight="false" outlineLevel="0" collapsed="false">
      <c r="A201" s="3"/>
    </row>
    <row r="202" customFormat="false" ht="15.75" hidden="false" customHeight="false" outlineLevel="0" collapsed="false">
      <c r="A202" s="3"/>
    </row>
    <row r="203" customFormat="false" ht="15.75" hidden="false" customHeight="false" outlineLevel="0" collapsed="false">
      <c r="A203" s="3"/>
    </row>
    <row r="204" customFormat="false" ht="15.75" hidden="false" customHeight="false" outlineLevel="0" collapsed="false">
      <c r="A204" s="3"/>
    </row>
    <row r="205" customFormat="false" ht="15.75" hidden="false" customHeight="false" outlineLevel="0" collapsed="false">
      <c r="A205" s="3"/>
    </row>
    <row r="206" customFormat="false" ht="15.75" hidden="false" customHeight="false" outlineLevel="0" collapsed="false">
      <c r="A206" s="3"/>
    </row>
    <row r="207" customFormat="false" ht="15.75" hidden="false" customHeight="false" outlineLevel="0" collapsed="false">
      <c r="A207" s="3"/>
    </row>
    <row r="208" customFormat="false" ht="15.75" hidden="false" customHeight="false" outlineLevel="0" collapsed="false">
      <c r="A208" s="3"/>
    </row>
    <row r="209" customFormat="false" ht="15.75" hidden="false" customHeight="false" outlineLevel="0" collapsed="false">
      <c r="A209" s="3"/>
    </row>
    <row r="210" customFormat="false" ht="15.75" hidden="false" customHeight="false" outlineLevel="0" collapsed="false">
      <c r="A210" s="3"/>
    </row>
    <row r="211" customFormat="false" ht="15.75" hidden="false" customHeight="false" outlineLevel="0" collapsed="false">
      <c r="A211" s="3"/>
    </row>
    <row r="212" customFormat="false" ht="15.75" hidden="false" customHeight="false" outlineLevel="0" collapsed="false">
      <c r="A212" s="3"/>
    </row>
    <row r="213" customFormat="false" ht="15.75" hidden="false" customHeight="false" outlineLevel="0" collapsed="false">
      <c r="A213" s="3"/>
    </row>
    <row r="214" customFormat="false" ht="15.75" hidden="false" customHeight="false" outlineLevel="0" collapsed="false">
      <c r="A214" s="3"/>
    </row>
    <row r="215" customFormat="false" ht="15.75" hidden="false" customHeight="false" outlineLevel="0" collapsed="false">
      <c r="A215" s="3"/>
    </row>
    <row r="216" customFormat="false" ht="15.75" hidden="false" customHeight="false" outlineLevel="0" collapsed="false">
      <c r="A216" s="3"/>
    </row>
    <row r="217" customFormat="false" ht="15.75" hidden="false" customHeight="false" outlineLevel="0" collapsed="false">
      <c r="A217" s="3"/>
    </row>
    <row r="218" customFormat="false" ht="15.75" hidden="false" customHeight="false" outlineLevel="0" collapsed="false">
      <c r="A218" s="3"/>
    </row>
    <row r="219" customFormat="false" ht="15.75" hidden="false" customHeight="false" outlineLevel="0" collapsed="false">
      <c r="A219" s="3"/>
    </row>
    <row r="220" customFormat="false" ht="15.75" hidden="false" customHeight="false" outlineLevel="0" collapsed="false">
      <c r="A220" s="3"/>
    </row>
    <row r="221" customFormat="false" ht="15.75" hidden="false" customHeight="false" outlineLevel="0" collapsed="false">
      <c r="A221" s="3"/>
    </row>
    <row r="222" customFormat="false" ht="15.75" hidden="false" customHeight="false" outlineLevel="0" collapsed="false">
      <c r="A222" s="3"/>
    </row>
    <row r="223" customFormat="false" ht="15.75" hidden="false" customHeight="false" outlineLevel="0" collapsed="false">
      <c r="A223" s="3"/>
    </row>
    <row r="224" customFormat="false" ht="15.75" hidden="false" customHeight="false" outlineLevel="0" collapsed="false">
      <c r="A224" s="3"/>
    </row>
    <row r="225" customFormat="false" ht="15.75" hidden="false" customHeight="false" outlineLevel="0" collapsed="false">
      <c r="A225" s="3"/>
    </row>
    <row r="226" customFormat="false" ht="15.75" hidden="false" customHeight="false" outlineLevel="0" collapsed="false">
      <c r="A226" s="3"/>
    </row>
    <row r="227" customFormat="false" ht="15.75" hidden="false" customHeight="false" outlineLevel="0" collapsed="false">
      <c r="A227" s="3"/>
    </row>
    <row r="228" customFormat="false" ht="15.75" hidden="false" customHeight="false" outlineLevel="0" collapsed="false">
      <c r="A228" s="3"/>
    </row>
    <row r="229" customFormat="false" ht="15.75" hidden="false" customHeight="false" outlineLevel="0" collapsed="false">
      <c r="A229" s="3"/>
    </row>
    <row r="230" customFormat="false" ht="15.75" hidden="false" customHeight="false" outlineLevel="0" collapsed="false">
      <c r="A230" s="3"/>
    </row>
    <row r="231" customFormat="false" ht="15.75" hidden="false" customHeight="false" outlineLevel="0" collapsed="false">
      <c r="A231" s="3"/>
    </row>
    <row r="232" customFormat="false" ht="15.75" hidden="false" customHeight="false" outlineLevel="0" collapsed="false">
      <c r="A232" s="3"/>
    </row>
    <row r="233" customFormat="false" ht="15.75" hidden="false" customHeight="false" outlineLevel="0" collapsed="false">
      <c r="A233" s="3"/>
    </row>
    <row r="234" customFormat="false" ht="15.75" hidden="false" customHeight="false" outlineLevel="0" collapsed="false">
      <c r="A234" s="3"/>
    </row>
    <row r="235" customFormat="false" ht="15.75" hidden="false" customHeight="false" outlineLevel="0" collapsed="false">
      <c r="A235" s="3"/>
    </row>
    <row r="236" customFormat="false" ht="15.75" hidden="false" customHeight="false" outlineLevel="0" collapsed="false">
      <c r="A236" s="3"/>
    </row>
    <row r="237" customFormat="false" ht="15.75" hidden="false" customHeight="false" outlineLevel="0" collapsed="false">
      <c r="A237" s="3"/>
    </row>
    <row r="238" customFormat="false" ht="15.75" hidden="false" customHeight="false" outlineLevel="0" collapsed="false">
      <c r="A238" s="3"/>
    </row>
    <row r="239" customFormat="false" ht="15.75" hidden="false" customHeight="false" outlineLevel="0" collapsed="false">
      <c r="A239" s="3"/>
    </row>
    <row r="240" customFormat="false" ht="15.75" hidden="false" customHeight="false" outlineLevel="0" collapsed="false">
      <c r="A240" s="3"/>
    </row>
    <row r="241" customFormat="false" ht="15.75" hidden="false" customHeight="false" outlineLevel="0" collapsed="false">
      <c r="A241" s="3"/>
    </row>
    <row r="242" customFormat="false" ht="15.75" hidden="false" customHeight="false" outlineLevel="0" collapsed="false">
      <c r="A242" s="3"/>
    </row>
    <row r="243" customFormat="false" ht="15.75" hidden="false" customHeight="false" outlineLevel="0" collapsed="false">
      <c r="A243" s="3"/>
    </row>
    <row r="244" customFormat="false" ht="15.75" hidden="false" customHeight="false" outlineLevel="0" collapsed="false">
      <c r="A244" s="3"/>
    </row>
    <row r="245" customFormat="false" ht="15.75" hidden="false" customHeight="false" outlineLevel="0" collapsed="false">
      <c r="A245" s="3"/>
    </row>
    <row r="246" customFormat="false" ht="15.75" hidden="false" customHeight="false" outlineLevel="0" collapsed="false">
      <c r="A246" s="3"/>
    </row>
    <row r="247" customFormat="false" ht="15.75" hidden="false" customHeight="false" outlineLevel="0" collapsed="false">
      <c r="A247" s="3"/>
    </row>
    <row r="248" customFormat="false" ht="15.75" hidden="false" customHeight="false" outlineLevel="0" collapsed="false">
      <c r="A248" s="3"/>
    </row>
    <row r="249" customFormat="false" ht="15.75" hidden="false" customHeight="false" outlineLevel="0" collapsed="false">
      <c r="A249" s="3"/>
    </row>
    <row r="250" customFormat="false" ht="15.75" hidden="false" customHeight="false" outlineLevel="0" collapsed="false">
      <c r="A250" s="3"/>
    </row>
    <row r="251" customFormat="false" ht="15.75" hidden="false" customHeight="false" outlineLevel="0" collapsed="false">
      <c r="A251" s="3"/>
    </row>
    <row r="252" customFormat="false" ht="15.75" hidden="false" customHeight="false" outlineLevel="0" collapsed="false">
      <c r="A252" s="3"/>
    </row>
    <row r="253" customFormat="false" ht="15.75" hidden="false" customHeight="false" outlineLevel="0" collapsed="false">
      <c r="A253" s="3"/>
    </row>
    <row r="254" customFormat="false" ht="15.75" hidden="false" customHeight="false" outlineLevel="0" collapsed="false">
      <c r="A254" s="3"/>
    </row>
    <row r="255" customFormat="false" ht="15.75" hidden="false" customHeight="false" outlineLevel="0" collapsed="false">
      <c r="A255" s="3"/>
    </row>
    <row r="256" customFormat="false" ht="15.75" hidden="false" customHeight="false" outlineLevel="0" collapsed="false">
      <c r="A256" s="3"/>
    </row>
    <row r="257" customFormat="false" ht="15.75" hidden="false" customHeight="false" outlineLevel="0" collapsed="false">
      <c r="A257" s="3"/>
    </row>
    <row r="258" customFormat="false" ht="15.75" hidden="false" customHeight="false" outlineLevel="0" collapsed="false">
      <c r="A258" s="3"/>
    </row>
    <row r="259" customFormat="false" ht="15.75" hidden="false" customHeight="false" outlineLevel="0" collapsed="false">
      <c r="A259" s="3"/>
    </row>
    <row r="260" customFormat="false" ht="15.75" hidden="false" customHeight="false" outlineLevel="0" collapsed="false">
      <c r="A260" s="3"/>
    </row>
    <row r="261" customFormat="false" ht="15.75" hidden="false" customHeight="false" outlineLevel="0" collapsed="false">
      <c r="A261" s="3"/>
    </row>
    <row r="262" customFormat="false" ht="15.75" hidden="false" customHeight="false" outlineLevel="0" collapsed="false">
      <c r="A262" s="3"/>
    </row>
    <row r="263" customFormat="false" ht="15.75" hidden="false" customHeight="false" outlineLevel="0" collapsed="false">
      <c r="A263" s="3"/>
    </row>
    <row r="264" customFormat="false" ht="15.75" hidden="false" customHeight="false" outlineLevel="0" collapsed="false">
      <c r="A264" s="3"/>
    </row>
    <row r="265" customFormat="false" ht="15.75" hidden="false" customHeight="false" outlineLevel="0" collapsed="false">
      <c r="A265" s="3"/>
    </row>
    <row r="266" customFormat="false" ht="15.75" hidden="false" customHeight="false" outlineLevel="0" collapsed="false">
      <c r="A266" s="3"/>
    </row>
    <row r="267" customFormat="false" ht="15.75" hidden="false" customHeight="false" outlineLevel="0" collapsed="false">
      <c r="A267" s="3"/>
    </row>
    <row r="268" customFormat="false" ht="15.75" hidden="false" customHeight="false" outlineLevel="0" collapsed="false">
      <c r="A268" s="3"/>
    </row>
    <row r="269" customFormat="false" ht="15.75" hidden="false" customHeight="false" outlineLevel="0" collapsed="false">
      <c r="A269" s="3"/>
    </row>
    <row r="270" customFormat="false" ht="15.75" hidden="false" customHeight="false" outlineLevel="0" collapsed="false">
      <c r="A270" s="3"/>
    </row>
    <row r="271" customFormat="false" ht="15.75" hidden="false" customHeight="false" outlineLevel="0" collapsed="false">
      <c r="A271" s="3"/>
    </row>
    <row r="272" customFormat="false" ht="15.75" hidden="false" customHeight="false" outlineLevel="0" collapsed="false">
      <c r="A272" s="3"/>
    </row>
    <row r="273" customFormat="false" ht="15.75" hidden="false" customHeight="false" outlineLevel="0" collapsed="false">
      <c r="A273" s="3"/>
    </row>
    <row r="274" customFormat="false" ht="15.75" hidden="false" customHeight="false" outlineLevel="0" collapsed="false">
      <c r="A274" s="3"/>
    </row>
    <row r="275" customFormat="false" ht="15.75" hidden="false" customHeight="false" outlineLevel="0" collapsed="false">
      <c r="A275" s="3"/>
    </row>
    <row r="276" customFormat="false" ht="15.75" hidden="false" customHeight="false" outlineLevel="0" collapsed="false">
      <c r="A276" s="3"/>
    </row>
    <row r="277" customFormat="false" ht="15.75" hidden="false" customHeight="false" outlineLevel="0" collapsed="false">
      <c r="A277" s="3"/>
    </row>
    <row r="278" customFormat="false" ht="15.75" hidden="false" customHeight="false" outlineLevel="0" collapsed="false">
      <c r="A278" s="3"/>
    </row>
    <row r="279" customFormat="false" ht="15.75" hidden="false" customHeight="false" outlineLevel="0" collapsed="false">
      <c r="A279" s="3"/>
    </row>
    <row r="280" customFormat="false" ht="15.75" hidden="false" customHeight="false" outlineLevel="0" collapsed="false">
      <c r="A280" s="3"/>
    </row>
    <row r="281" customFormat="false" ht="15.75" hidden="false" customHeight="false" outlineLevel="0" collapsed="false">
      <c r="A281" s="3"/>
    </row>
    <row r="282" customFormat="false" ht="15.75" hidden="false" customHeight="false" outlineLevel="0" collapsed="false">
      <c r="A282" s="3"/>
    </row>
    <row r="283" customFormat="false" ht="15.75" hidden="false" customHeight="false" outlineLevel="0" collapsed="false">
      <c r="A283" s="3"/>
    </row>
    <row r="284" customFormat="false" ht="15.75" hidden="false" customHeight="false" outlineLevel="0" collapsed="false">
      <c r="A284" s="3"/>
    </row>
    <row r="285" customFormat="false" ht="15.75" hidden="false" customHeight="false" outlineLevel="0" collapsed="false">
      <c r="A285" s="3"/>
    </row>
    <row r="286" customFormat="false" ht="15.75" hidden="false" customHeight="false" outlineLevel="0" collapsed="false">
      <c r="A286" s="3"/>
    </row>
    <row r="287" customFormat="false" ht="15.75" hidden="false" customHeight="false" outlineLevel="0" collapsed="false">
      <c r="A287" s="3"/>
    </row>
    <row r="288" customFormat="false" ht="15.75" hidden="false" customHeight="false" outlineLevel="0" collapsed="false">
      <c r="A288" s="3"/>
    </row>
    <row r="289" customFormat="false" ht="15.75" hidden="false" customHeight="false" outlineLevel="0" collapsed="false">
      <c r="A289" s="3"/>
    </row>
    <row r="290" customFormat="false" ht="15.75" hidden="false" customHeight="false" outlineLevel="0" collapsed="false">
      <c r="A290" s="3"/>
    </row>
    <row r="291" customFormat="false" ht="15.75" hidden="false" customHeight="false" outlineLevel="0" collapsed="false">
      <c r="A291" s="3"/>
    </row>
    <row r="292" customFormat="false" ht="15.75" hidden="false" customHeight="false" outlineLevel="0" collapsed="false">
      <c r="A292" s="3"/>
    </row>
    <row r="293" customFormat="false" ht="15.75" hidden="false" customHeight="false" outlineLevel="0" collapsed="false">
      <c r="A293" s="3"/>
    </row>
    <row r="294" customFormat="false" ht="15.75" hidden="false" customHeight="false" outlineLevel="0" collapsed="false">
      <c r="A294" s="3"/>
    </row>
    <row r="295" customFormat="false" ht="15.75" hidden="false" customHeight="false" outlineLevel="0" collapsed="false">
      <c r="A295" s="3"/>
    </row>
    <row r="296" customFormat="false" ht="15.75" hidden="false" customHeight="false" outlineLevel="0" collapsed="false">
      <c r="A296" s="3"/>
    </row>
    <row r="297" customFormat="false" ht="15.75" hidden="false" customHeight="false" outlineLevel="0" collapsed="false">
      <c r="A297" s="3"/>
    </row>
    <row r="298" customFormat="false" ht="15.75" hidden="false" customHeight="false" outlineLevel="0" collapsed="false">
      <c r="A298" s="3"/>
    </row>
    <row r="299" customFormat="false" ht="15.75" hidden="false" customHeight="false" outlineLevel="0" collapsed="false">
      <c r="A299" s="3"/>
    </row>
    <row r="300" customFormat="false" ht="15.75" hidden="false" customHeight="false" outlineLevel="0" collapsed="false">
      <c r="A300" s="3"/>
    </row>
    <row r="301" customFormat="false" ht="15.75" hidden="false" customHeight="false" outlineLevel="0" collapsed="false">
      <c r="A301" s="3"/>
    </row>
    <row r="302" customFormat="false" ht="15.75" hidden="false" customHeight="false" outlineLevel="0" collapsed="false">
      <c r="A302" s="3"/>
    </row>
    <row r="303" customFormat="false" ht="15.75" hidden="false" customHeight="false" outlineLevel="0" collapsed="false">
      <c r="A303" s="3"/>
    </row>
    <row r="304" customFormat="false" ht="15.75" hidden="false" customHeight="false" outlineLevel="0" collapsed="false">
      <c r="A304" s="3"/>
    </row>
    <row r="305" customFormat="false" ht="15.75" hidden="false" customHeight="false" outlineLevel="0" collapsed="false">
      <c r="A305" s="3"/>
    </row>
    <row r="306" customFormat="false" ht="15.75" hidden="false" customHeight="false" outlineLevel="0" collapsed="false">
      <c r="A306" s="3"/>
    </row>
    <row r="307" customFormat="false" ht="15.75" hidden="false" customHeight="false" outlineLevel="0" collapsed="false">
      <c r="A307" s="3"/>
    </row>
    <row r="308" customFormat="false" ht="15.75" hidden="false" customHeight="false" outlineLevel="0" collapsed="false">
      <c r="A308" s="3"/>
    </row>
    <row r="309" customFormat="false" ht="15.75" hidden="false" customHeight="false" outlineLevel="0" collapsed="false">
      <c r="A309" s="3"/>
    </row>
    <row r="310" customFormat="false" ht="15.75" hidden="false" customHeight="false" outlineLevel="0" collapsed="false">
      <c r="A310" s="3"/>
    </row>
    <row r="311" customFormat="false" ht="15.75" hidden="false" customHeight="false" outlineLevel="0" collapsed="false">
      <c r="A311" s="3"/>
    </row>
    <row r="312" customFormat="false" ht="15.75" hidden="false" customHeight="false" outlineLevel="0" collapsed="false">
      <c r="A312" s="3"/>
    </row>
    <row r="313" customFormat="false" ht="15.75" hidden="false" customHeight="false" outlineLevel="0" collapsed="false">
      <c r="A313" s="3"/>
    </row>
    <row r="314" customFormat="false" ht="15.75" hidden="false" customHeight="false" outlineLevel="0" collapsed="false">
      <c r="A314" s="3"/>
    </row>
    <row r="315" customFormat="false" ht="15.75" hidden="false" customHeight="false" outlineLevel="0" collapsed="false">
      <c r="A315" s="3"/>
    </row>
    <row r="316" customFormat="false" ht="15.75" hidden="false" customHeight="false" outlineLevel="0" collapsed="false">
      <c r="A316" s="3"/>
    </row>
    <row r="317" customFormat="false" ht="15.75" hidden="false" customHeight="false" outlineLevel="0" collapsed="false">
      <c r="A317" s="3"/>
    </row>
    <row r="318" customFormat="false" ht="15.75" hidden="false" customHeight="false" outlineLevel="0" collapsed="false">
      <c r="A318" s="3"/>
    </row>
    <row r="319" customFormat="false" ht="15.75" hidden="false" customHeight="false" outlineLevel="0" collapsed="false">
      <c r="A319" s="3"/>
    </row>
    <row r="320" customFormat="false" ht="15.75" hidden="false" customHeight="false" outlineLevel="0" collapsed="false">
      <c r="A320" s="3"/>
    </row>
    <row r="321" customFormat="false" ht="15.75" hidden="false" customHeight="false" outlineLevel="0" collapsed="false">
      <c r="A321" s="3"/>
    </row>
    <row r="322" customFormat="false" ht="15.75" hidden="false" customHeight="false" outlineLevel="0" collapsed="false">
      <c r="A322" s="3"/>
    </row>
    <row r="323" customFormat="false" ht="15.75" hidden="false" customHeight="false" outlineLevel="0" collapsed="false">
      <c r="A323" s="3"/>
    </row>
    <row r="324" customFormat="false" ht="15.75" hidden="false" customHeight="false" outlineLevel="0" collapsed="false">
      <c r="A324" s="3"/>
    </row>
    <row r="325" customFormat="false" ht="15.75" hidden="false" customHeight="false" outlineLevel="0" collapsed="false">
      <c r="A325" s="3"/>
    </row>
    <row r="326" customFormat="false" ht="15.75" hidden="false" customHeight="false" outlineLevel="0" collapsed="false">
      <c r="A326" s="3"/>
    </row>
    <row r="327" customFormat="false" ht="15.75" hidden="false" customHeight="false" outlineLevel="0" collapsed="false">
      <c r="A327" s="3"/>
    </row>
    <row r="328" customFormat="false" ht="15.75" hidden="false" customHeight="false" outlineLevel="0" collapsed="false">
      <c r="A328" s="3"/>
    </row>
    <row r="329" customFormat="false" ht="15.75" hidden="false" customHeight="false" outlineLevel="0" collapsed="false">
      <c r="A329" s="3"/>
    </row>
    <row r="330" customFormat="false" ht="15.75" hidden="false" customHeight="false" outlineLevel="0" collapsed="false">
      <c r="A330" s="3"/>
    </row>
    <row r="331" customFormat="false" ht="15.75" hidden="false" customHeight="false" outlineLevel="0" collapsed="false">
      <c r="A331" s="3"/>
    </row>
    <row r="332" customFormat="false" ht="15.75" hidden="false" customHeight="false" outlineLevel="0" collapsed="false">
      <c r="A332" s="3"/>
    </row>
    <row r="333" customFormat="false" ht="15.75" hidden="false" customHeight="false" outlineLevel="0" collapsed="false">
      <c r="A333" s="3"/>
    </row>
    <row r="334" customFormat="false" ht="15.75" hidden="false" customHeight="false" outlineLevel="0" collapsed="false">
      <c r="A334" s="3"/>
    </row>
    <row r="335" customFormat="false" ht="15.75" hidden="false" customHeight="false" outlineLevel="0" collapsed="false">
      <c r="A335" s="3"/>
    </row>
    <row r="336" customFormat="false" ht="15.75" hidden="false" customHeight="false" outlineLevel="0" collapsed="false">
      <c r="A336" s="3"/>
    </row>
    <row r="337" customFormat="false" ht="15.75" hidden="false" customHeight="false" outlineLevel="0" collapsed="false">
      <c r="A337" s="3"/>
    </row>
    <row r="338" customFormat="false" ht="15.75" hidden="false" customHeight="false" outlineLevel="0" collapsed="false">
      <c r="A338" s="3"/>
    </row>
    <row r="339" customFormat="false" ht="15.75" hidden="false" customHeight="false" outlineLevel="0" collapsed="false">
      <c r="A339" s="3"/>
    </row>
    <row r="340" customFormat="false" ht="15.75" hidden="false" customHeight="false" outlineLevel="0" collapsed="false">
      <c r="A340" s="3"/>
    </row>
    <row r="341" customFormat="false" ht="15.75" hidden="false" customHeight="false" outlineLevel="0" collapsed="false">
      <c r="A341" s="3"/>
    </row>
    <row r="342" customFormat="false" ht="15.75" hidden="false" customHeight="false" outlineLevel="0" collapsed="false">
      <c r="A342" s="3"/>
    </row>
    <row r="343" customFormat="false" ht="15.75" hidden="false" customHeight="false" outlineLevel="0" collapsed="false">
      <c r="A343" s="3"/>
    </row>
    <row r="344" customFormat="false" ht="15.75" hidden="false" customHeight="false" outlineLevel="0" collapsed="false">
      <c r="A344" s="3"/>
    </row>
    <row r="345" customFormat="false" ht="15.75" hidden="false" customHeight="false" outlineLevel="0" collapsed="false">
      <c r="A345" s="3"/>
    </row>
    <row r="346" customFormat="false" ht="15.75" hidden="false" customHeight="false" outlineLevel="0" collapsed="false">
      <c r="A346" s="3"/>
    </row>
    <row r="347" customFormat="false" ht="15.75" hidden="false" customHeight="false" outlineLevel="0" collapsed="false">
      <c r="A347" s="3"/>
    </row>
    <row r="348" customFormat="false" ht="15.75" hidden="false" customHeight="false" outlineLevel="0" collapsed="false">
      <c r="A348" s="3"/>
    </row>
    <row r="349" customFormat="false" ht="15.75" hidden="false" customHeight="false" outlineLevel="0" collapsed="false">
      <c r="A349" s="3"/>
    </row>
    <row r="350" customFormat="false" ht="15.75" hidden="false" customHeight="false" outlineLevel="0" collapsed="false">
      <c r="A350" s="3"/>
    </row>
    <row r="351" customFormat="false" ht="15.75" hidden="false" customHeight="false" outlineLevel="0" collapsed="false">
      <c r="A351" s="3"/>
    </row>
    <row r="352" customFormat="false" ht="15.75" hidden="false" customHeight="false" outlineLevel="0" collapsed="false">
      <c r="A352" s="3"/>
    </row>
    <row r="353" customFormat="false" ht="15.75" hidden="false" customHeight="false" outlineLevel="0" collapsed="false">
      <c r="A353" s="3"/>
    </row>
    <row r="354" customFormat="false" ht="15.75" hidden="false" customHeight="false" outlineLevel="0" collapsed="false">
      <c r="A354" s="3"/>
    </row>
    <row r="355" customFormat="false" ht="15.75" hidden="false" customHeight="false" outlineLevel="0" collapsed="false">
      <c r="A355" s="3"/>
    </row>
    <row r="356" customFormat="false" ht="15.75" hidden="false" customHeight="false" outlineLevel="0" collapsed="false">
      <c r="A356" s="3"/>
    </row>
    <row r="357" customFormat="false" ht="15.75" hidden="false" customHeight="false" outlineLevel="0" collapsed="false">
      <c r="A357" s="3"/>
    </row>
    <row r="358" customFormat="false" ht="15.75" hidden="false" customHeight="false" outlineLevel="0" collapsed="false">
      <c r="A358" s="3"/>
    </row>
    <row r="359" customFormat="false" ht="15.75" hidden="false" customHeight="false" outlineLevel="0" collapsed="false">
      <c r="A359" s="3"/>
    </row>
    <row r="360" customFormat="false" ht="15.75" hidden="false" customHeight="false" outlineLevel="0" collapsed="false">
      <c r="A360" s="3"/>
    </row>
    <row r="361" customFormat="false" ht="15.75" hidden="false" customHeight="false" outlineLevel="0" collapsed="false">
      <c r="A361" s="3"/>
    </row>
    <row r="362" customFormat="false" ht="15.75" hidden="false" customHeight="false" outlineLevel="0" collapsed="false">
      <c r="A362" s="3"/>
    </row>
    <row r="363" customFormat="false" ht="15.75" hidden="false" customHeight="false" outlineLevel="0" collapsed="false">
      <c r="A363" s="3"/>
    </row>
    <row r="364" customFormat="false" ht="15.75" hidden="false" customHeight="false" outlineLevel="0" collapsed="false">
      <c r="A364" s="3"/>
    </row>
    <row r="365" customFormat="false" ht="15.75" hidden="false" customHeight="false" outlineLevel="0" collapsed="false">
      <c r="A365" s="3"/>
    </row>
    <row r="366" customFormat="false" ht="15.75" hidden="false" customHeight="false" outlineLevel="0" collapsed="false">
      <c r="A366" s="3"/>
    </row>
    <row r="367" customFormat="false" ht="15.75" hidden="false" customHeight="false" outlineLevel="0" collapsed="false">
      <c r="A367" s="3"/>
    </row>
    <row r="368" customFormat="false" ht="15.75" hidden="false" customHeight="false" outlineLevel="0" collapsed="false">
      <c r="A368" s="3"/>
    </row>
    <row r="369" customFormat="false" ht="15.75" hidden="false" customHeight="false" outlineLevel="0" collapsed="false">
      <c r="A369" s="3"/>
    </row>
    <row r="370" customFormat="false" ht="15.75" hidden="false" customHeight="false" outlineLevel="0" collapsed="false">
      <c r="A370" s="3"/>
    </row>
    <row r="371" customFormat="false" ht="15.75" hidden="false" customHeight="false" outlineLevel="0" collapsed="false">
      <c r="A371" s="3"/>
    </row>
    <row r="372" customFormat="false" ht="15.75" hidden="false" customHeight="false" outlineLevel="0" collapsed="false">
      <c r="A372" s="3"/>
    </row>
    <row r="373" customFormat="false" ht="15.75" hidden="false" customHeight="false" outlineLevel="0" collapsed="false">
      <c r="A373" s="3"/>
    </row>
    <row r="374" customFormat="false" ht="15.75" hidden="false" customHeight="false" outlineLevel="0" collapsed="false">
      <c r="A374" s="3"/>
    </row>
    <row r="375" customFormat="false" ht="15.75" hidden="false" customHeight="false" outlineLevel="0" collapsed="false">
      <c r="A375" s="3"/>
    </row>
    <row r="376" customFormat="false" ht="15.75" hidden="false" customHeight="false" outlineLevel="0" collapsed="false">
      <c r="A376" s="3"/>
    </row>
    <row r="377" customFormat="false" ht="15.75" hidden="false" customHeight="false" outlineLevel="0" collapsed="false">
      <c r="A377" s="3"/>
    </row>
    <row r="378" customFormat="false" ht="15.75" hidden="false" customHeight="false" outlineLevel="0" collapsed="false">
      <c r="A378" s="3"/>
    </row>
    <row r="379" customFormat="false" ht="15.75" hidden="false" customHeight="false" outlineLevel="0" collapsed="false">
      <c r="A379" s="3"/>
    </row>
    <row r="380" customFormat="false" ht="15.75" hidden="false" customHeight="false" outlineLevel="0" collapsed="false">
      <c r="A380" s="3"/>
    </row>
    <row r="381" customFormat="false" ht="15.75" hidden="false" customHeight="false" outlineLevel="0" collapsed="false">
      <c r="A381" s="3"/>
    </row>
    <row r="382" customFormat="false" ht="15.75" hidden="false" customHeight="false" outlineLevel="0" collapsed="false">
      <c r="A382" s="3"/>
    </row>
    <row r="383" customFormat="false" ht="15.75" hidden="false" customHeight="false" outlineLevel="0" collapsed="false">
      <c r="A383" s="3"/>
    </row>
    <row r="384" customFormat="false" ht="15.75" hidden="false" customHeight="false" outlineLevel="0" collapsed="false">
      <c r="A384" s="3"/>
    </row>
    <row r="385" customFormat="false" ht="15.75" hidden="false" customHeight="false" outlineLevel="0" collapsed="false">
      <c r="A385" s="3"/>
    </row>
    <row r="386" customFormat="false" ht="15.75" hidden="false" customHeight="false" outlineLevel="0" collapsed="false">
      <c r="A386" s="3"/>
    </row>
    <row r="387" customFormat="false" ht="15.75" hidden="false" customHeight="false" outlineLevel="0" collapsed="false">
      <c r="A387" s="3"/>
    </row>
    <row r="388" customFormat="false" ht="15.75" hidden="false" customHeight="false" outlineLevel="0" collapsed="false">
      <c r="A388" s="3"/>
    </row>
    <row r="389" customFormat="false" ht="15.75" hidden="false" customHeight="false" outlineLevel="0" collapsed="false">
      <c r="A389" s="3"/>
    </row>
    <row r="390" customFormat="false" ht="15.75" hidden="false" customHeight="false" outlineLevel="0" collapsed="false">
      <c r="A390" s="3"/>
    </row>
    <row r="391" customFormat="false" ht="15.75" hidden="false" customHeight="false" outlineLevel="0" collapsed="false">
      <c r="A391" s="3"/>
    </row>
    <row r="392" customFormat="false" ht="15.75" hidden="false" customHeight="false" outlineLevel="0" collapsed="false">
      <c r="A392" s="3"/>
    </row>
    <row r="393" customFormat="false" ht="15.75" hidden="false" customHeight="false" outlineLevel="0" collapsed="false">
      <c r="A393" s="3"/>
    </row>
    <row r="394" customFormat="false" ht="15.75" hidden="false" customHeight="false" outlineLevel="0" collapsed="false">
      <c r="A394" s="3"/>
    </row>
    <row r="395" customFormat="false" ht="15.75" hidden="false" customHeight="false" outlineLevel="0" collapsed="false">
      <c r="A395" s="3"/>
    </row>
    <row r="396" customFormat="false" ht="15.75" hidden="false" customHeight="false" outlineLevel="0" collapsed="false">
      <c r="A396" s="3"/>
    </row>
    <row r="397" customFormat="false" ht="15.75" hidden="false" customHeight="false" outlineLevel="0" collapsed="false">
      <c r="A397" s="3"/>
    </row>
    <row r="398" customFormat="false" ht="15.75" hidden="false" customHeight="false" outlineLevel="0" collapsed="false">
      <c r="A398" s="3"/>
    </row>
    <row r="399" customFormat="false" ht="15.75" hidden="false" customHeight="false" outlineLevel="0" collapsed="false">
      <c r="A399" s="3"/>
    </row>
    <row r="400" customFormat="false" ht="15.75" hidden="false" customHeight="false" outlineLevel="0" collapsed="false">
      <c r="A400" s="3"/>
    </row>
    <row r="401" customFormat="false" ht="15.75" hidden="false" customHeight="false" outlineLevel="0" collapsed="false">
      <c r="A401" s="3"/>
    </row>
    <row r="402" customFormat="false" ht="15.75" hidden="false" customHeight="false" outlineLevel="0" collapsed="false">
      <c r="A402" s="3"/>
    </row>
    <row r="403" customFormat="false" ht="15.75" hidden="false" customHeight="false" outlineLevel="0" collapsed="false">
      <c r="A403" s="3"/>
    </row>
    <row r="404" customFormat="false" ht="15.75" hidden="false" customHeight="false" outlineLevel="0" collapsed="false">
      <c r="A404" s="3"/>
    </row>
    <row r="405" customFormat="false" ht="15.75" hidden="false" customHeight="false" outlineLevel="0" collapsed="false">
      <c r="A405" s="3"/>
    </row>
    <row r="406" customFormat="false" ht="15.75" hidden="false" customHeight="false" outlineLevel="0" collapsed="false">
      <c r="A406" s="3"/>
    </row>
    <row r="407" customFormat="false" ht="15.75" hidden="false" customHeight="false" outlineLevel="0" collapsed="false">
      <c r="A407" s="3"/>
    </row>
    <row r="408" customFormat="false" ht="15.75" hidden="false" customHeight="false" outlineLevel="0" collapsed="false">
      <c r="A408" s="3"/>
    </row>
    <row r="409" customFormat="false" ht="15.75" hidden="false" customHeight="false" outlineLevel="0" collapsed="false">
      <c r="A409" s="3"/>
    </row>
    <row r="410" customFormat="false" ht="15.75" hidden="false" customHeight="false" outlineLevel="0" collapsed="false">
      <c r="A410" s="3"/>
    </row>
    <row r="411" customFormat="false" ht="15.75" hidden="false" customHeight="false" outlineLevel="0" collapsed="false">
      <c r="A411" s="3"/>
    </row>
    <row r="412" customFormat="false" ht="15.75" hidden="false" customHeight="false" outlineLevel="0" collapsed="false">
      <c r="A412" s="3"/>
    </row>
    <row r="413" customFormat="false" ht="15.75" hidden="false" customHeight="false" outlineLevel="0" collapsed="false">
      <c r="A413" s="3"/>
    </row>
    <row r="414" customFormat="false" ht="15.75" hidden="false" customHeight="false" outlineLevel="0" collapsed="false">
      <c r="A414" s="3"/>
    </row>
    <row r="415" customFormat="false" ht="15.75" hidden="false" customHeight="false" outlineLevel="0" collapsed="false">
      <c r="A415" s="3"/>
    </row>
    <row r="416" customFormat="false" ht="15.75" hidden="false" customHeight="false" outlineLevel="0" collapsed="false">
      <c r="A416" s="3"/>
    </row>
    <row r="417" customFormat="false" ht="15.75" hidden="false" customHeight="false" outlineLevel="0" collapsed="false">
      <c r="A417" s="3"/>
    </row>
    <row r="418" customFormat="false" ht="15.75" hidden="false" customHeight="false" outlineLevel="0" collapsed="false">
      <c r="A418" s="3"/>
    </row>
    <row r="419" customFormat="false" ht="15.75" hidden="false" customHeight="false" outlineLevel="0" collapsed="false">
      <c r="A419" s="3"/>
    </row>
    <row r="420" customFormat="false" ht="15.75" hidden="false" customHeight="false" outlineLevel="0" collapsed="false">
      <c r="A420" s="3"/>
    </row>
    <row r="421" customFormat="false" ht="15.75" hidden="false" customHeight="false" outlineLevel="0" collapsed="false">
      <c r="A421" s="3"/>
    </row>
    <row r="422" customFormat="false" ht="15.75" hidden="false" customHeight="false" outlineLevel="0" collapsed="false">
      <c r="A422" s="3"/>
    </row>
    <row r="423" customFormat="false" ht="15.75" hidden="false" customHeight="false" outlineLevel="0" collapsed="false">
      <c r="A423" s="3"/>
    </row>
    <row r="424" customFormat="false" ht="15.75" hidden="false" customHeight="false" outlineLevel="0" collapsed="false">
      <c r="A424" s="3"/>
    </row>
    <row r="425" customFormat="false" ht="15.75" hidden="false" customHeight="false" outlineLevel="0" collapsed="false">
      <c r="A425" s="3"/>
    </row>
    <row r="426" customFormat="false" ht="15.75" hidden="false" customHeight="false" outlineLevel="0" collapsed="false">
      <c r="A426" s="3"/>
    </row>
    <row r="427" customFormat="false" ht="15.75" hidden="false" customHeight="false" outlineLevel="0" collapsed="false">
      <c r="A427" s="3"/>
    </row>
    <row r="428" customFormat="false" ht="15.75" hidden="false" customHeight="false" outlineLevel="0" collapsed="false">
      <c r="A428" s="3"/>
    </row>
    <row r="429" customFormat="false" ht="15.75" hidden="false" customHeight="false" outlineLevel="0" collapsed="false">
      <c r="A429" s="3"/>
    </row>
    <row r="430" customFormat="false" ht="15.75" hidden="false" customHeight="false" outlineLevel="0" collapsed="false">
      <c r="A430" s="3"/>
    </row>
    <row r="431" customFormat="false" ht="15.75" hidden="false" customHeight="false" outlineLevel="0" collapsed="false">
      <c r="A431" s="3"/>
    </row>
    <row r="432" customFormat="false" ht="15.75" hidden="false" customHeight="false" outlineLevel="0" collapsed="false">
      <c r="A432" s="3"/>
    </row>
    <row r="433" customFormat="false" ht="15.75" hidden="false" customHeight="false" outlineLevel="0" collapsed="false">
      <c r="A433" s="3"/>
    </row>
    <row r="434" customFormat="false" ht="15.75" hidden="false" customHeight="false" outlineLevel="0" collapsed="false">
      <c r="A434" s="3"/>
    </row>
    <row r="435" customFormat="false" ht="15.75" hidden="false" customHeight="false" outlineLevel="0" collapsed="false">
      <c r="A435" s="3"/>
    </row>
    <row r="436" customFormat="false" ht="15.75" hidden="false" customHeight="false" outlineLevel="0" collapsed="false">
      <c r="A436" s="3"/>
    </row>
    <row r="437" customFormat="false" ht="15.75" hidden="false" customHeight="false" outlineLevel="0" collapsed="false">
      <c r="A437" s="3"/>
    </row>
    <row r="438" customFormat="false" ht="15.75" hidden="false" customHeight="false" outlineLevel="0" collapsed="false">
      <c r="A438" s="3"/>
    </row>
    <row r="439" customFormat="false" ht="15.75" hidden="false" customHeight="false" outlineLevel="0" collapsed="false">
      <c r="A439" s="3"/>
    </row>
    <row r="440" customFormat="false" ht="15.75" hidden="false" customHeight="false" outlineLevel="0" collapsed="false">
      <c r="A440" s="3"/>
    </row>
    <row r="441" customFormat="false" ht="15.75" hidden="false" customHeight="false" outlineLevel="0" collapsed="false">
      <c r="A441" s="3"/>
    </row>
    <row r="442" customFormat="false" ht="15.75" hidden="false" customHeight="false" outlineLevel="0" collapsed="false">
      <c r="A442" s="3"/>
    </row>
    <row r="443" customFormat="false" ht="15.75" hidden="false" customHeight="false" outlineLevel="0" collapsed="false">
      <c r="A443" s="3"/>
    </row>
    <row r="444" customFormat="false" ht="15.75" hidden="false" customHeight="false" outlineLevel="0" collapsed="false">
      <c r="A444" s="3"/>
    </row>
    <row r="445" customFormat="false" ht="15.75" hidden="false" customHeight="false" outlineLevel="0" collapsed="false">
      <c r="A445" s="3"/>
    </row>
    <row r="446" customFormat="false" ht="15.75" hidden="false" customHeight="false" outlineLevel="0" collapsed="false">
      <c r="A446" s="3"/>
    </row>
    <row r="447" customFormat="false" ht="15.75" hidden="false" customHeight="false" outlineLevel="0" collapsed="false">
      <c r="A447" s="3"/>
    </row>
    <row r="448" customFormat="false" ht="15.75" hidden="false" customHeight="false" outlineLevel="0" collapsed="false">
      <c r="A448" s="3"/>
    </row>
    <row r="449" customFormat="false" ht="15.75" hidden="false" customHeight="false" outlineLevel="0" collapsed="false">
      <c r="A449" s="3"/>
    </row>
    <row r="450" customFormat="false" ht="15.75" hidden="false" customHeight="false" outlineLevel="0" collapsed="false">
      <c r="A450" s="3"/>
    </row>
    <row r="451" customFormat="false" ht="15.75" hidden="false" customHeight="false" outlineLevel="0" collapsed="false">
      <c r="A451" s="3"/>
    </row>
    <row r="452" customFormat="false" ht="15.75" hidden="false" customHeight="false" outlineLevel="0" collapsed="false">
      <c r="A452" s="3"/>
    </row>
    <row r="453" customFormat="false" ht="15.75" hidden="false" customHeight="false" outlineLevel="0" collapsed="false">
      <c r="A453" s="3"/>
    </row>
    <row r="454" customFormat="false" ht="15.75" hidden="false" customHeight="false" outlineLevel="0" collapsed="false">
      <c r="A454" s="3"/>
    </row>
    <row r="455" customFormat="false" ht="15.75" hidden="false" customHeight="false" outlineLevel="0" collapsed="false">
      <c r="A455" s="3"/>
    </row>
    <row r="456" customFormat="false" ht="15.75" hidden="false" customHeight="false" outlineLevel="0" collapsed="false">
      <c r="A456" s="3"/>
    </row>
    <row r="457" customFormat="false" ht="15.75" hidden="false" customHeight="false" outlineLevel="0" collapsed="false">
      <c r="A457" s="3"/>
    </row>
    <row r="458" customFormat="false" ht="15.75" hidden="false" customHeight="false" outlineLevel="0" collapsed="false">
      <c r="A458" s="3"/>
    </row>
    <row r="459" customFormat="false" ht="15.75" hidden="false" customHeight="false" outlineLevel="0" collapsed="false">
      <c r="A459" s="3"/>
    </row>
    <row r="460" customFormat="false" ht="15.75" hidden="false" customHeight="false" outlineLevel="0" collapsed="false">
      <c r="A460" s="3"/>
    </row>
    <row r="461" customFormat="false" ht="15.75" hidden="false" customHeight="false" outlineLevel="0" collapsed="false">
      <c r="A461" s="3"/>
    </row>
    <row r="462" customFormat="false" ht="15.75" hidden="false" customHeight="false" outlineLevel="0" collapsed="false">
      <c r="A462" s="3"/>
    </row>
    <row r="463" customFormat="false" ht="15.75" hidden="false" customHeight="false" outlineLevel="0" collapsed="false">
      <c r="A463" s="3"/>
    </row>
    <row r="464" customFormat="false" ht="15.75" hidden="false" customHeight="false" outlineLevel="0" collapsed="false">
      <c r="A464" s="3"/>
    </row>
    <row r="465" customFormat="false" ht="15.75" hidden="false" customHeight="false" outlineLevel="0" collapsed="false">
      <c r="A465" s="3"/>
    </row>
    <row r="466" customFormat="false" ht="15.75" hidden="false" customHeight="false" outlineLevel="0" collapsed="false">
      <c r="A466" s="3"/>
    </row>
    <row r="467" customFormat="false" ht="15.75" hidden="false" customHeight="false" outlineLevel="0" collapsed="false">
      <c r="A467" s="3"/>
    </row>
    <row r="468" customFormat="false" ht="15.75" hidden="false" customHeight="false" outlineLevel="0" collapsed="false">
      <c r="A468" s="3"/>
    </row>
    <row r="469" customFormat="false" ht="15.75" hidden="false" customHeight="false" outlineLevel="0" collapsed="false">
      <c r="A469" s="3"/>
    </row>
    <row r="470" customFormat="false" ht="15.75" hidden="false" customHeight="false" outlineLevel="0" collapsed="false">
      <c r="A470" s="3"/>
    </row>
    <row r="471" customFormat="false" ht="15.75" hidden="false" customHeight="false" outlineLevel="0" collapsed="false">
      <c r="A471" s="3"/>
    </row>
    <row r="472" customFormat="false" ht="15.75" hidden="false" customHeight="false" outlineLevel="0" collapsed="false">
      <c r="A472" s="3"/>
    </row>
    <row r="473" customFormat="false" ht="15.75" hidden="false" customHeight="false" outlineLevel="0" collapsed="false">
      <c r="A473" s="3"/>
    </row>
    <row r="474" customFormat="false" ht="15.75" hidden="false" customHeight="false" outlineLevel="0" collapsed="false">
      <c r="A474" s="3"/>
    </row>
    <row r="475" customFormat="false" ht="15.75" hidden="false" customHeight="false" outlineLevel="0" collapsed="false">
      <c r="A475" s="3"/>
    </row>
    <row r="476" customFormat="false" ht="15.75" hidden="false" customHeight="false" outlineLevel="0" collapsed="false">
      <c r="A476" s="3"/>
    </row>
    <row r="477" customFormat="false" ht="15.75" hidden="false" customHeight="false" outlineLevel="0" collapsed="false">
      <c r="A477" s="3"/>
    </row>
    <row r="478" customFormat="false" ht="15.75" hidden="false" customHeight="false" outlineLevel="0" collapsed="false">
      <c r="A478" s="3"/>
    </row>
    <row r="479" customFormat="false" ht="15.75" hidden="false" customHeight="false" outlineLevel="0" collapsed="false">
      <c r="A479" s="3"/>
    </row>
    <row r="480" customFormat="false" ht="15.75" hidden="false" customHeight="false" outlineLevel="0" collapsed="false">
      <c r="A480" s="3"/>
    </row>
    <row r="481" customFormat="false" ht="15.75" hidden="false" customHeight="false" outlineLevel="0" collapsed="false">
      <c r="A481" s="3"/>
    </row>
    <row r="482" customFormat="false" ht="15.75" hidden="false" customHeight="false" outlineLevel="0" collapsed="false">
      <c r="A482" s="3"/>
    </row>
    <row r="483" customFormat="false" ht="15.75" hidden="false" customHeight="false" outlineLevel="0" collapsed="false">
      <c r="A483" s="3"/>
    </row>
    <row r="484" customFormat="false" ht="15.75" hidden="false" customHeight="false" outlineLevel="0" collapsed="false">
      <c r="A484" s="3"/>
    </row>
    <row r="485" customFormat="false" ht="15.75" hidden="false" customHeight="false" outlineLevel="0" collapsed="false">
      <c r="A485" s="3"/>
    </row>
    <row r="486" customFormat="false" ht="15.75" hidden="false" customHeight="false" outlineLevel="0" collapsed="false">
      <c r="A486" s="3"/>
    </row>
    <row r="487" customFormat="false" ht="15.75" hidden="false" customHeight="false" outlineLevel="0" collapsed="false">
      <c r="A487" s="3"/>
    </row>
    <row r="488" customFormat="false" ht="15.75" hidden="false" customHeight="false" outlineLevel="0" collapsed="false">
      <c r="A488" s="3"/>
    </row>
    <row r="489" customFormat="false" ht="15.75" hidden="false" customHeight="false" outlineLevel="0" collapsed="false">
      <c r="A489" s="3"/>
    </row>
    <row r="490" customFormat="false" ht="15.75" hidden="false" customHeight="false" outlineLevel="0" collapsed="false">
      <c r="A490" s="3"/>
    </row>
    <row r="491" customFormat="false" ht="15.75" hidden="false" customHeight="false" outlineLevel="0" collapsed="false">
      <c r="A491" s="3"/>
    </row>
    <row r="492" customFormat="false" ht="15.75" hidden="false" customHeight="false" outlineLevel="0" collapsed="false">
      <c r="A492" s="3"/>
    </row>
    <row r="493" customFormat="false" ht="15.75" hidden="false" customHeight="false" outlineLevel="0" collapsed="false">
      <c r="A493" s="3"/>
    </row>
    <row r="494" customFormat="false" ht="15.75" hidden="false" customHeight="false" outlineLevel="0" collapsed="false">
      <c r="A494" s="3"/>
    </row>
    <row r="495" customFormat="false" ht="15.75" hidden="false" customHeight="false" outlineLevel="0" collapsed="false">
      <c r="A495" s="3"/>
    </row>
    <row r="496" customFormat="false" ht="15.75" hidden="false" customHeight="false" outlineLevel="0" collapsed="false">
      <c r="A496" s="3"/>
    </row>
    <row r="497" customFormat="false" ht="15.75" hidden="false" customHeight="false" outlineLevel="0" collapsed="false">
      <c r="A497" s="3"/>
    </row>
    <row r="498" customFormat="false" ht="15.75" hidden="false" customHeight="false" outlineLevel="0" collapsed="false">
      <c r="A498" s="3"/>
    </row>
    <row r="499" customFormat="false" ht="15.75" hidden="false" customHeight="false" outlineLevel="0" collapsed="false">
      <c r="A499" s="3"/>
    </row>
    <row r="500" customFormat="false" ht="15.75" hidden="false" customHeight="false" outlineLevel="0" collapsed="false">
      <c r="A500" s="3"/>
    </row>
    <row r="501" customFormat="false" ht="15.75" hidden="false" customHeight="false" outlineLevel="0" collapsed="false">
      <c r="A501" s="3"/>
    </row>
    <row r="502" customFormat="false" ht="15.75" hidden="false" customHeight="false" outlineLevel="0" collapsed="false">
      <c r="A502" s="3"/>
    </row>
    <row r="503" customFormat="false" ht="15.75" hidden="false" customHeight="false" outlineLevel="0" collapsed="false">
      <c r="A503" s="3"/>
    </row>
    <row r="504" customFormat="false" ht="15.75" hidden="false" customHeight="false" outlineLevel="0" collapsed="false">
      <c r="A504" s="3"/>
    </row>
    <row r="505" customFormat="false" ht="15.75" hidden="false" customHeight="false" outlineLevel="0" collapsed="false">
      <c r="A505" s="3"/>
    </row>
    <row r="506" customFormat="false" ht="15.75" hidden="false" customHeight="false" outlineLevel="0" collapsed="false">
      <c r="A506" s="3"/>
    </row>
    <row r="507" customFormat="false" ht="15.75" hidden="false" customHeight="false" outlineLevel="0" collapsed="false">
      <c r="A507" s="3"/>
    </row>
    <row r="508" customFormat="false" ht="15.75" hidden="false" customHeight="false" outlineLevel="0" collapsed="false">
      <c r="A508" s="3"/>
    </row>
    <row r="509" customFormat="false" ht="15.75" hidden="false" customHeight="false" outlineLevel="0" collapsed="false">
      <c r="A509" s="3"/>
    </row>
    <row r="510" customFormat="false" ht="15.75" hidden="false" customHeight="false" outlineLevel="0" collapsed="false">
      <c r="A510" s="3"/>
    </row>
    <row r="511" customFormat="false" ht="15.75" hidden="false" customHeight="false" outlineLevel="0" collapsed="false">
      <c r="A511" s="3"/>
    </row>
    <row r="512" customFormat="false" ht="15.75" hidden="false" customHeight="false" outlineLevel="0" collapsed="false">
      <c r="A512" s="3"/>
    </row>
    <row r="513" customFormat="false" ht="15.75" hidden="false" customHeight="false" outlineLevel="0" collapsed="false">
      <c r="A513" s="3"/>
    </row>
    <row r="514" customFormat="false" ht="15.75" hidden="false" customHeight="false" outlineLevel="0" collapsed="false">
      <c r="A514" s="3"/>
    </row>
    <row r="515" customFormat="false" ht="15.75" hidden="false" customHeight="false" outlineLevel="0" collapsed="false">
      <c r="A515" s="3"/>
    </row>
    <row r="516" customFormat="false" ht="15.75" hidden="false" customHeight="false" outlineLevel="0" collapsed="false">
      <c r="A516" s="3"/>
    </row>
    <row r="517" customFormat="false" ht="15.75" hidden="false" customHeight="false" outlineLevel="0" collapsed="false">
      <c r="A517" s="3"/>
    </row>
    <row r="518" customFormat="false" ht="15.75" hidden="false" customHeight="false" outlineLevel="0" collapsed="false">
      <c r="A518" s="3"/>
    </row>
    <row r="519" customFormat="false" ht="15.75" hidden="false" customHeight="false" outlineLevel="0" collapsed="false">
      <c r="A519" s="3"/>
    </row>
    <row r="520" customFormat="false" ht="15.75" hidden="false" customHeight="false" outlineLevel="0" collapsed="false">
      <c r="A520" s="3"/>
    </row>
    <row r="521" customFormat="false" ht="15.75" hidden="false" customHeight="false" outlineLevel="0" collapsed="false">
      <c r="A521" s="3"/>
    </row>
    <row r="522" customFormat="false" ht="15.75" hidden="false" customHeight="false" outlineLevel="0" collapsed="false">
      <c r="A522" s="3"/>
    </row>
    <row r="523" customFormat="false" ht="15.75" hidden="false" customHeight="false" outlineLevel="0" collapsed="false">
      <c r="A523" s="3"/>
    </row>
    <row r="524" customFormat="false" ht="15.75" hidden="false" customHeight="false" outlineLevel="0" collapsed="false">
      <c r="A524" s="3"/>
    </row>
    <row r="525" customFormat="false" ht="15.75" hidden="false" customHeight="false" outlineLevel="0" collapsed="false">
      <c r="A525" s="3"/>
    </row>
    <row r="526" customFormat="false" ht="15.75" hidden="false" customHeight="false" outlineLevel="0" collapsed="false">
      <c r="A526" s="3"/>
    </row>
    <row r="527" customFormat="false" ht="15.75" hidden="false" customHeight="false" outlineLevel="0" collapsed="false">
      <c r="A527" s="3"/>
    </row>
    <row r="528" customFormat="false" ht="15.75" hidden="false" customHeight="false" outlineLevel="0" collapsed="false">
      <c r="A528" s="3"/>
    </row>
    <row r="529" customFormat="false" ht="15.75" hidden="false" customHeight="false" outlineLevel="0" collapsed="false">
      <c r="A529" s="3"/>
    </row>
    <row r="530" customFormat="false" ht="15.75" hidden="false" customHeight="false" outlineLevel="0" collapsed="false">
      <c r="A530" s="3"/>
    </row>
    <row r="531" customFormat="false" ht="15.75" hidden="false" customHeight="false" outlineLevel="0" collapsed="false">
      <c r="A531" s="3"/>
    </row>
    <row r="532" customFormat="false" ht="15.75" hidden="false" customHeight="false" outlineLevel="0" collapsed="false">
      <c r="A532" s="3"/>
    </row>
    <row r="533" customFormat="false" ht="15.75" hidden="false" customHeight="false" outlineLevel="0" collapsed="false">
      <c r="A533" s="3"/>
    </row>
    <row r="534" customFormat="false" ht="15.75" hidden="false" customHeight="false" outlineLevel="0" collapsed="false">
      <c r="A534" s="3"/>
    </row>
    <row r="535" customFormat="false" ht="15.75" hidden="false" customHeight="false" outlineLevel="0" collapsed="false">
      <c r="A535" s="3"/>
    </row>
    <row r="536" customFormat="false" ht="15.75" hidden="false" customHeight="false" outlineLevel="0" collapsed="false">
      <c r="A536" s="3"/>
    </row>
    <row r="537" customFormat="false" ht="15.75" hidden="false" customHeight="false" outlineLevel="0" collapsed="false">
      <c r="A537" s="3"/>
    </row>
    <row r="538" customFormat="false" ht="15.75" hidden="false" customHeight="false" outlineLevel="0" collapsed="false">
      <c r="A538" s="3"/>
    </row>
    <row r="539" customFormat="false" ht="15.75" hidden="false" customHeight="false" outlineLevel="0" collapsed="false">
      <c r="A539" s="3"/>
    </row>
    <row r="540" customFormat="false" ht="15.75" hidden="false" customHeight="false" outlineLevel="0" collapsed="false">
      <c r="A540" s="3"/>
    </row>
    <row r="541" customFormat="false" ht="15.75" hidden="false" customHeight="false" outlineLevel="0" collapsed="false">
      <c r="A541" s="3"/>
    </row>
    <row r="542" customFormat="false" ht="15.75" hidden="false" customHeight="false" outlineLevel="0" collapsed="false">
      <c r="A542" s="3"/>
    </row>
    <row r="543" customFormat="false" ht="15.75" hidden="false" customHeight="false" outlineLevel="0" collapsed="false">
      <c r="A543" s="3"/>
    </row>
    <row r="544" customFormat="false" ht="15.75" hidden="false" customHeight="false" outlineLevel="0" collapsed="false">
      <c r="A544" s="3"/>
    </row>
    <row r="545" customFormat="false" ht="15.75" hidden="false" customHeight="false" outlineLevel="0" collapsed="false">
      <c r="A545" s="3"/>
    </row>
    <row r="546" customFormat="false" ht="15.75" hidden="false" customHeight="false" outlineLevel="0" collapsed="false">
      <c r="A546" s="3"/>
    </row>
    <row r="547" customFormat="false" ht="15.75" hidden="false" customHeight="false" outlineLevel="0" collapsed="false">
      <c r="A547" s="3"/>
    </row>
    <row r="548" customFormat="false" ht="15.75" hidden="false" customHeight="false" outlineLevel="0" collapsed="false">
      <c r="A548" s="3"/>
    </row>
    <row r="549" customFormat="false" ht="15.75" hidden="false" customHeight="false" outlineLevel="0" collapsed="false">
      <c r="A549" s="3"/>
    </row>
    <row r="550" customFormat="false" ht="15.75" hidden="false" customHeight="false" outlineLevel="0" collapsed="false">
      <c r="A550" s="3"/>
    </row>
    <row r="551" customFormat="false" ht="15.75" hidden="false" customHeight="false" outlineLevel="0" collapsed="false">
      <c r="A551" s="3"/>
    </row>
    <row r="552" customFormat="false" ht="15.75" hidden="false" customHeight="false" outlineLevel="0" collapsed="false">
      <c r="A552" s="3"/>
    </row>
    <row r="553" customFormat="false" ht="15.75" hidden="false" customHeight="false" outlineLevel="0" collapsed="false">
      <c r="A553" s="3"/>
    </row>
    <row r="554" customFormat="false" ht="15.75" hidden="false" customHeight="false" outlineLevel="0" collapsed="false">
      <c r="A554" s="3"/>
    </row>
    <row r="555" customFormat="false" ht="15.75" hidden="false" customHeight="false" outlineLevel="0" collapsed="false">
      <c r="A555" s="3"/>
    </row>
    <row r="556" customFormat="false" ht="15.75" hidden="false" customHeight="false" outlineLevel="0" collapsed="false">
      <c r="A556" s="3"/>
    </row>
    <row r="557" customFormat="false" ht="15.75" hidden="false" customHeight="false" outlineLevel="0" collapsed="false">
      <c r="A557" s="3"/>
    </row>
    <row r="558" customFormat="false" ht="15.75" hidden="false" customHeight="false" outlineLevel="0" collapsed="false">
      <c r="A558" s="3"/>
    </row>
    <row r="559" customFormat="false" ht="15.75" hidden="false" customHeight="false" outlineLevel="0" collapsed="false">
      <c r="A559" s="3"/>
    </row>
    <row r="560" customFormat="false" ht="15.75" hidden="false" customHeight="false" outlineLevel="0" collapsed="false">
      <c r="A560" s="3"/>
    </row>
    <row r="561" customFormat="false" ht="15.75" hidden="false" customHeight="false" outlineLevel="0" collapsed="false">
      <c r="A561" s="3"/>
    </row>
    <row r="562" customFormat="false" ht="15.75" hidden="false" customHeight="false" outlineLevel="0" collapsed="false">
      <c r="A562" s="3"/>
    </row>
    <row r="563" customFormat="false" ht="15.75" hidden="false" customHeight="false" outlineLevel="0" collapsed="false">
      <c r="A563" s="3"/>
    </row>
    <row r="564" customFormat="false" ht="15.75" hidden="false" customHeight="false" outlineLevel="0" collapsed="false">
      <c r="A564" s="3"/>
    </row>
    <row r="565" customFormat="false" ht="15.75" hidden="false" customHeight="false" outlineLevel="0" collapsed="false">
      <c r="A565" s="3"/>
    </row>
    <row r="566" customFormat="false" ht="15.75" hidden="false" customHeight="false" outlineLevel="0" collapsed="false">
      <c r="A566" s="3"/>
    </row>
    <row r="567" customFormat="false" ht="15.75" hidden="false" customHeight="false" outlineLevel="0" collapsed="false">
      <c r="A567" s="3"/>
    </row>
    <row r="568" customFormat="false" ht="15.75" hidden="false" customHeight="false" outlineLevel="0" collapsed="false">
      <c r="A568" s="3"/>
    </row>
    <row r="569" customFormat="false" ht="15.75" hidden="false" customHeight="false" outlineLevel="0" collapsed="false">
      <c r="A569" s="3"/>
    </row>
    <row r="570" customFormat="false" ht="15.75" hidden="false" customHeight="false" outlineLevel="0" collapsed="false">
      <c r="A570" s="3"/>
    </row>
    <row r="571" customFormat="false" ht="15.75" hidden="false" customHeight="false" outlineLevel="0" collapsed="false">
      <c r="A571" s="3"/>
    </row>
    <row r="572" customFormat="false" ht="15.75" hidden="false" customHeight="false" outlineLevel="0" collapsed="false">
      <c r="A572" s="3"/>
    </row>
    <row r="573" customFormat="false" ht="15.75" hidden="false" customHeight="false" outlineLevel="0" collapsed="false">
      <c r="A573" s="3"/>
    </row>
    <row r="574" customFormat="false" ht="15.75" hidden="false" customHeight="false" outlineLevel="0" collapsed="false">
      <c r="A574" s="3"/>
    </row>
    <row r="575" customFormat="false" ht="15.75" hidden="false" customHeight="false" outlineLevel="0" collapsed="false">
      <c r="A575" s="3"/>
    </row>
    <row r="576" customFormat="false" ht="15.75" hidden="false" customHeight="false" outlineLevel="0" collapsed="false">
      <c r="A576" s="3"/>
    </row>
    <row r="577" customFormat="false" ht="15.75" hidden="false" customHeight="false" outlineLevel="0" collapsed="false">
      <c r="A577" s="3"/>
    </row>
    <row r="578" customFormat="false" ht="15.75" hidden="false" customHeight="false" outlineLevel="0" collapsed="false">
      <c r="A578" s="3"/>
    </row>
    <row r="579" customFormat="false" ht="15.75" hidden="false" customHeight="false" outlineLevel="0" collapsed="false">
      <c r="A579" s="3"/>
    </row>
    <row r="580" customFormat="false" ht="15.75" hidden="false" customHeight="false" outlineLevel="0" collapsed="false">
      <c r="A580" s="3"/>
    </row>
    <row r="581" customFormat="false" ht="15.75" hidden="false" customHeight="false" outlineLevel="0" collapsed="false">
      <c r="A581" s="3"/>
    </row>
    <row r="582" customFormat="false" ht="15.75" hidden="false" customHeight="false" outlineLevel="0" collapsed="false">
      <c r="A582" s="3"/>
    </row>
    <row r="583" customFormat="false" ht="15.75" hidden="false" customHeight="false" outlineLevel="0" collapsed="false">
      <c r="A583" s="3"/>
    </row>
    <row r="584" customFormat="false" ht="15.75" hidden="false" customHeight="false" outlineLevel="0" collapsed="false">
      <c r="A584" s="3"/>
    </row>
    <row r="585" customFormat="false" ht="15.75" hidden="false" customHeight="false" outlineLevel="0" collapsed="false">
      <c r="A585" s="3"/>
    </row>
    <row r="586" customFormat="false" ht="15.75" hidden="false" customHeight="false" outlineLevel="0" collapsed="false">
      <c r="A586" s="3"/>
    </row>
    <row r="587" customFormat="false" ht="15.75" hidden="false" customHeight="false" outlineLevel="0" collapsed="false">
      <c r="A587" s="3"/>
    </row>
    <row r="588" customFormat="false" ht="15.75" hidden="false" customHeight="false" outlineLevel="0" collapsed="false">
      <c r="A588" s="3"/>
    </row>
    <row r="589" customFormat="false" ht="15.75" hidden="false" customHeight="false" outlineLevel="0" collapsed="false">
      <c r="A589" s="3"/>
    </row>
    <row r="590" customFormat="false" ht="15.75" hidden="false" customHeight="false" outlineLevel="0" collapsed="false">
      <c r="A590" s="3"/>
    </row>
    <row r="591" customFormat="false" ht="15.75" hidden="false" customHeight="false" outlineLevel="0" collapsed="false">
      <c r="A591" s="3"/>
    </row>
    <row r="592" customFormat="false" ht="15.75" hidden="false" customHeight="false" outlineLevel="0" collapsed="false">
      <c r="A592" s="3"/>
    </row>
    <row r="593" customFormat="false" ht="15.75" hidden="false" customHeight="false" outlineLevel="0" collapsed="false">
      <c r="A593" s="3"/>
    </row>
    <row r="594" customFormat="false" ht="15.75" hidden="false" customHeight="false" outlineLevel="0" collapsed="false">
      <c r="A594" s="3"/>
    </row>
    <row r="595" customFormat="false" ht="15.75" hidden="false" customHeight="false" outlineLevel="0" collapsed="false">
      <c r="A595" s="3"/>
    </row>
    <row r="596" customFormat="false" ht="15.75" hidden="false" customHeight="false" outlineLevel="0" collapsed="false">
      <c r="A596" s="3"/>
    </row>
    <row r="597" customFormat="false" ht="15.75" hidden="false" customHeight="false" outlineLevel="0" collapsed="false">
      <c r="A597" s="3"/>
    </row>
    <row r="598" customFormat="false" ht="15.75" hidden="false" customHeight="false" outlineLevel="0" collapsed="false">
      <c r="A598" s="3"/>
    </row>
    <row r="599" customFormat="false" ht="15.75" hidden="false" customHeight="false" outlineLevel="0" collapsed="false">
      <c r="A599" s="3"/>
    </row>
    <row r="600" customFormat="false" ht="15.75" hidden="false" customHeight="false" outlineLevel="0" collapsed="false">
      <c r="A600" s="3"/>
    </row>
    <row r="601" customFormat="false" ht="15.75" hidden="false" customHeight="false" outlineLevel="0" collapsed="false">
      <c r="A601" s="3"/>
    </row>
    <row r="602" customFormat="false" ht="15.75" hidden="false" customHeight="false" outlineLevel="0" collapsed="false">
      <c r="A602" s="3"/>
    </row>
    <row r="603" customFormat="false" ht="15.75" hidden="false" customHeight="false" outlineLevel="0" collapsed="false">
      <c r="A603" s="3"/>
    </row>
    <row r="604" customFormat="false" ht="15.75" hidden="false" customHeight="false" outlineLevel="0" collapsed="false">
      <c r="A604" s="3"/>
    </row>
    <row r="605" customFormat="false" ht="15.75" hidden="false" customHeight="false" outlineLevel="0" collapsed="false">
      <c r="A605" s="3"/>
    </row>
    <row r="606" customFormat="false" ht="15.75" hidden="false" customHeight="false" outlineLevel="0" collapsed="false">
      <c r="A606" s="3"/>
    </row>
    <row r="607" customFormat="false" ht="15.75" hidden="false" customHeight="false" outlineLevel="0" collapsed="false">
      <c r="A607" s="3"/>
    </row>
    <row r="608" customFormat="false" ht="15.75" hidden="false" customHeight="false" outlineLevel="0" collapsed="false">
      <c r="A608" s="3"/>
    </row>
    <row r="609" customFormat="false" ht="15.75" hidden="false" customHeight="false" outlineLevel="0" collapsed="false">
      <c r="A609" s="3"/>
    </row>
    <row r="610" customFormat="false" ht="15.75" hidden="false" customHeight="false" outlineLevel="0" collapsed="false">
      <c r="A610" s="3"/>
    </row>
    <row r="611" customFormat="false" ht="15.75" hidden="false" customHeight="false" outlineLevel="0" collapsed="false">
      <c r="A611" s="3"/>
    </row>
    <row r="612" customFormat="false" ht="15.75" hidden="false" customHeight="false" outlineLevel="0" collapsed="false">
      <c r="A612" s="3"/>
    </row>
    <row r="613" customFormat="false" ht="15.75" hidden="false" customHeight="false" outlineLevel="0" collapsed="false">
      <c r="A613" s="3"/>
    </row>
    <row r="614" customFormat="false" ht="15.75" hidden="false" customHeight="false" outlineLevel="0" collapsed="false">
      <c r="A614" s="3"/>
    </row>
    <row r="615" customFormat="false" ht="15.75" hidden="false" customHeight="false" outlineLevel="0" collapsed="false">
      <c r="A615" s="3"/>
    </row>
    <row r="616" customFormat="false" ht="15.75" hidden="false" customHeight="false" outlineLevel="0" collapsed="false">
      <c r="A616" s="3"/>
    </row>
    <row r="617" customFormat="false" ht="15.75" hidden="false" customHeight="false" outlineLevel="0" collapsed="false">
      <c r="A617" s="3"/>
    </row>
    <row r="618" customFormat="false" ht="15.75" hidden="false" customHeight="false" outlineLevel="0" collapsed="false">
      <c r="A618" s="3"/>
    </row>
    <row r="619" customFormat="false" ht="15.75" hidden="false" customHeight="false" outlineLevel="0" collapsed="false">
      <c r="A619" s="3"/>
    </row>
    <row r="620" customFormat="false" ht="15.75" hidden="false" customHeight="false" outlineLevel="0" collapsed="false">
      <c r="A620" s="3"/>
    </row>
    <row r="621" customFormat="false" ht="15.75" hidden="false" customHeight="false" outlineLevel="0" collapsed="false">
      <c r="A621" s="3"/>
    </row>
    <row r="622" customFormat="false" ht="15.75" hidden="false" customHeight="false" outlineLevel="0" collapsed="false">
      <c r="A622" s="3"/>
    </row>
    <row r="623" customFormat="false" ht="15.75" hidden="false" customHeight="false" outlineLevel="0" collapsed="false">
      <c r="A623" s="3"/>
    </row>
    <row r="624" customFormat="false" ht="15.75" hidden="false" customHeight="false" outlineLevel="0" collapsed="false">
      <c r="A624" s="3"/>
    </row>
    <row r="625" customFormat="false" ht="15.75" hidden="false" customHeight="false" outlineLevel="0" collapsed="false">
      <c r="A625" s="3"/>
    </row>
    <row r="626" customFormat="false" ht="15.75" hidden="false" customHeight="false" outlineLevel="0" collapsed="false">
      <c r="A626" s="3"/>
    </row>
    <row r="627" customFormat="false" ht="15.75" hidden="false" customHeight="false" outlineLevel="0" collapsed="false">
      <c r="A627" s="3"/>
    </row>
    <row r="628" customFormat="false" ht="15.75" hidden="false" customHeight="false" outlineLevel="0" collapsed="false">
      <c r="A628" s="3"/>
    </row>
    <row r="629" customFormat="false" ht="15.75" hidden="false" customHeight="false" outlineLevel="0" collapsed="false">
      <c r="A629" s="3"/>
    </row>
    <row r="630" customFormat="false" ht="15.75" hidden="false" customHeight="false" outlineLevel="0" collapsed="false">
      <c r="A630" s="3"/>
    </row>
    <row r="631" customFormat="false" ht="15.75" hidden="false" customHeight="false" outlineLevel="0" collapsed="false">
      <c r="A631" s="3"/>
    </row>
    <row r="632" customFormat="false" ht="15.75" hidden="false" customHeight="false" outlineLevel="0" collapsed="false">
      <c r="A632" s="3"/>
    </row>
    <row r="633" customFormat="false" ht="15.75" hidden="false" customHeight="false" outlineLevel="0" collapsed="false">
      <c r="A633" s="3"/>
    </row>
    <row r="634" customFormat="false" ht="15.75" hidden="false" customHeight="false" outlineLevel="0" collapsed="false">
      <c r="A634" s="3"/>
    </row>
    <row r="635" customFormat="false" ht="15.75" hidden="false" customHeight="false" outlineLevel="0" collapsed="false">
      <c r="A635" s="3"/>
    </row>
    <row r="636" customFormat="false" ht="15.75" hidden="false" customHeight="false" outlineLevel="0" collapsed="false">
      <c r="A636" s="3"/>
    </row>
    <row r="637" customFormat="false" ht="15.75" hidden="false" customHeight="false" outlineLevel="0" collapsed="false">
      <c r="A637" s="3"/>
    </row>
    <row r="638" customFormat="false" ht="15.75" hidden="false" customHeight="false" outlineLevel="0" collapsed="false">
      <c r="A638" s="3"/>
    </row>
    <row r="639" customFormat="false" ht="15.75" hidden="false" customHeight="false" outlineLevel="0" collapsed="false">
      <c r="A639" s="3"/>
    </row>
    <row r="640" customFormat="false" ht="15.75" hidden="false" customHeight="false" outlineLevel="0" collapsed="false">
      <c r="A640" s="3"/>
    </row>
    <row r="641" customFormat="false" ht="15.75" hidden="false" customHeight="false" outlineLevel="0" collapsed="false">
      <c r="A641" s="3"/>
    </row>
    <row r="642" customFormat="false" ht="15.75" hidden="false" customHeight="false" outlineLevel="0" collapsed="false">
      <c r="A642" s="3"/>
    </row>
    <row r="643" customFormat="false" ht="15.75" hidden="false" customHeight="false" outlineLevel="0" collapsed="false">
      <c r="A643" s="3"/>
    </row>
    <row r="644" customFormat="false" ht="15.75" hidden="false" customHeight="false" outlineLevel="0" collapsed="false">
      <c r="A644" s="3"/>
    </row>
    <row r="645" customFormat="false" ht="15.75" hidden="false" customHeight="false" outlineLevel="0" collapsed="false">
      <c r="A645" s="3"/>
    </row>
    <row r="646" customFormat="false" ht="15.75" hidden="false" customHeight="false" outlineLevel="0" collapsed="false">
      <c r="A646" s="3"/>
    </row>
    <row r="647" customFormat="false" ht="15.75" hidden="false" customHeight="false" outlineLevel="0" collapsed="false">
      <c r="A647" s="3"/>
    </row>
    <row r="648" customFormat="false" ht="15.75" hidden="false" customHeight="false" outlineLevel="0" collapsed="false">
      <c r="A648" s="3"/>
    </row>
    <row r="649" customFormat="false" ht="15.75" hidden="false" customHeight="false" outlineLevel="0" collapsed="false">
      <c r="A649" s="3"/>
    </row>
    <row r="650" customFormat="false" ht="15.75" hidden="false" customHeight="false" outlineLevel="0" collapsed="false">
      <c r="A650" s="3"/>
    </row>
    <row r="651" customFormat="false" ht="15.75" hidden="false" customHeight="false" outlineLevel="0" collapsed="false">
      <c r="A651" s="3"/>
    </row>
    <row r="652" customFormat="false" ht="15.75" hidden="false" customHeight="false" outlineLevel="0" collapsed="false">
      <c r="A652" s="3"/>
    </row>
    <row r="653" customFormat="false" ht="15.75" hidden="false" customHeight="false" outlineLevel="0" collapsed="false">
      <c r="A653" s="3"/>
    </row>
    <row r="654" customFormat="false" ht="15.75" hidden="false" customHeight="false" outlineLevel="0" collapsed="false">
      <c r="A654" s="3"/>
    </row>
    <row r="655" customFormat="false" ht="15.75" hidden="false" customHeight="false" outlineLevel="0" collapsed="false">
      <c r="A655" s="3"/>
    </row>
    <row r="656" customFormat="false" ht="15.75" hidden="false" customHeight="false" outlineLevel="0" collapsed="false">
      <c r="A656" s="3"/>
    </row>
    <row r="657" customFormat="false" ht="15.75" hidden="false" customHeight="false" outlineLevel="0" collapsed="false">
      <c r="A657" s="3"/>
    </row>
    <row r="658" customFormat="false" ht="15.75" hidden="false" customHeight="false" outlineLevel="0" collapsed="false">
      <c r="A658" s="3"/>
    </row>
    <row r="659" customFormat="false" ht="15.75" hidden="false" customHeight="false" outlineLevel="0" collapsed="false">
      <c r="A659" s="3"/>
    </row>
    <row r="660" customFormat="false" ht="15.75" hidden="false" customHeight="false" outlineLevel="0" collapsed="false">
      <c r="A660" s="3"/>
    </row>
    <row r="661" customFormat="false" ht="15.75" hidden="false" customHeight="false" outlineLevel="0" collapsed="false">
      <c r="A661" s="3"/>
    </row>
    <row r="662" customFormat="false" ht="15.75" hidden="false" customHeight="false" outlineLevel="0" collapsed="false">
      <c r="A662" s="3"/>
    </row>
    <row r="663" customFormat="false" ht="15.75" hidden="false" customHeight="false" outlineLevel="0" collapsed="false">
      <c r="A663" s="3"/>
    </row>
    <row r="664" customFormat="false" ht="15.75" hidden="false" customHeight="false" outlineLevel="0" collapsed="false">
      <c r="A664" s="3"/>
    </row>
    <row r="665" customFormat="false" ht="15.75" hidden="false" customHeight="false" outlineLevel="0" collapsed="false">
      <c r="A665" s="3"/>
    </row>
    <row r="666" customFormat="false" ht="15.75" hidden="false" customHeight="false" outlineLevel="0" collapsed="false">
      <c r="A666" s="3"/>
    </row>
    <row r="667" customFormat="false" ht="15.75" hidden="false" customHeight="false" outlineLevel="0" collapsed="false">
      <c r="A667" s="3"/>
    </row>
    <row r="668" customFormat="false" ht="15.75" hidden="false" customHeight="false" outlineLevel="0" collapsed="false">
      <c r="A668" s="3"/>
    </row>
    <row r="669" customFormat="false" ht="15.75" hidden="false" customHeight="false" outlineLevel="0" collapsed="false">
      <c r="A669" s="3"/>
    </row>
    <row r="670" customFormat="false" ht="15.75" hidden="false" customHeight="false" outlineLevel="0" collapsed="false">
      <c r="A670" s="3"/>
    </row>
    <row r="671" customFormat="false" ht="15.75" hidden="false" customHeight="false" outlineLevel="0" collapsed="false">
      <c r="A671" s="3"/>
    </row>
    <row r="672" customFormat="false" ht="15.75" hidden="false" customHeight="false" outlineLevel="0" collapsed="false">
      <c r="A672" s="3"/>
    </row>
    <row r="673" customFormat="false" ht="15.75" hidden="false" customHeight="false" outlineLevel="0" collapsed="false">
      <c r="A673" s="3"/>
    </row>
    <row r="674" customFormat="false" ht="15.75" hidden="false" customHeight="false" outlineLevel="0" collapsed="false">
      <c r="A674" s="3"/>
    </row>
    <row r="675" customFormat="false" ht="15.75" hidden="false" customHeight="false" outlineLevel="0" collapsed="false">
      <c r="A675" s="3"/>
    </row>
    <row r="676" customFormat="false" ht="15.75" hidden="false" customHeight="false" outlineLevel="0" collapsed="false">
      <c r="A676" s="3"/>
    </row>
    <row r="677" customFormat="false" ht="15.75" hidden="false" customHeight="false" outlineLevel="0" collapsed="false">
      <c r="A677" s="3"/>
    </row>
    <row r="678" customFormat="false" ht="15.75" hidden="false" customHeight="false" outlineLevel="0" collapsed="false">
      <c r="A678" s="3"/>
    </row>
    <row r="679" customFormat="false" ht="15.75" hidden="false" customHeight="false" outlineLevel="0" collapsed="false">
      <c r="A679" s="3"/>
    </row>
    <row r="680" customFormat="false" ht="15.75" hidden="false" customHeight="false" outlineLevel="0" collapsed="false">
      <c r="A680" s="3"/>
    </row>
    <row r="681" customFormat="false" ht="15.75" hidden="false" customHeight="false" outlineLevel="0" collapsed="false">
      <c r="A681" s="3"/>
    </row>
    <row r="682" customFormat="false" ht="15.75" hidden="false" customHeight="false" outlineLevel="0" collapsed="false">
      <c r="A682" s="3"/>
    </row>
    <row r="683" customFormat="false" ht="15.75" hidden="false" customHeight="false" outlineLevel="0" collapsed="false">
      <c r="A683" s="3"/>
    </row>
    <row r="684" customFormat="false" ht="15.75" hidden="false" customHeight="false" outlineLevel="0" collapsed="false">
      <c r="A684" s="3"/>
    </row>
    <row r="685" customFormat="false" ht="15.75" hidden="false" customHeight="false" outlineLevel="0" collapsed="false">
      <c r="A685" s="3"/>
    </row>
    <row r="686" customFormat="false" ht="15.75" hidden="false" customHeight="false" outlineLevel="0" collapsed="false">
      <c r="A686" s="3"/>
    </row>
    <row r="687" customFormat="false" ht="15.75" hidden="false" customHeight="false" outlineLevel="0" collapsed="false">
      <c r="A687" s="3"/>
    </row>
    <row r="688" customFormat="false" ht="15.75" hidden="false" customHeight="false" outlineLevel="0" collapsed="false">
      <c r="A688" s="3"/>
    </row>
    <row r="689" customFormat="false" ht="15.75" hidden="false" customHeight="false" outlineLevel="0" collapsed="false">
      <c r="A689" s="3"/>
    </row>
    <row r="690" customFormat="false" ht="15.75" hidden="false" customHeight="false" outlineLevel="0" collapsed="false">
      <c r="A690" s="3"/>
    </row>
    <row r="691" customFormat="false" ht="15.75" hidden="false" customHeight="false" outlineLevel="0" collapsed="false">
      <c r="A691" s="3"/>
    </row>
    <row r="692" customFormat="false" ht="15.75" hidden="false" customHeight="false" outlineLevel="0" collapsed="false">
      <c r="A692" s="3"/>
    </row>
    <row r="693" customFormat="false" ht="15.75" hidden="false" customHeight="false" outlineLevel="0" collapsed="false">
      <c r="A693" s="3"/>
    </row>
    <row r="694" customFormat="false" ht="15.75" hidden="false" customHeight="false" outlineLevel="0" collapsed="false">
      <c r="A694" s="3"/>
    </row>
    <row r="695" customFormat="false" ht="15.75" hidden="false" customHeight="false" outlineLevel="0" collapsed="false">
      <c r="A695" s="3"/>
    </row>
    <row r="696" customFormat="false" ht="15.75" hidden="false" customHeight="false" outlineLevel="0" collapsed="false">
      <c r="A696" s="3"/>
    </row>
    <row r="697" customFormat="false" ht="15.75" hidden="false" customHeight="false" outlineLevel="0" collapsed="false">
      <c r="A697" s="3"/>
    </row>
    <row r="698" customFormat="false" ht="15.75" hidden="false" customHeight="false" outlineLevel="0" collapsed="false">
      <c r="A698" s="3"/>
    </row>
    <row r="699" customFormat="false" ht="15.75" hidden="false" customHeight="false" outlineLevel="0" collapsed="false">
      <c r="A699" s="3"/>
    </row>
    <row r="700" customFormat="false" ht="15.75" hidden="false" customHeight="false" outlineLevel="0" collapsed="false">
      <c r="A700" s="3"/>
    </row>
    <row r="701" customFormat="false" ht="15.75" hidden="false" customHeight="false" outlineLevel="0" collapsed="false">
      <c r="A701" s="3"/>
    </row>
    <row r="702" customFormat="false" ht="15.75" hidden="false" customHeight="false" outlineLevel="0" collapsed="false">
      <c r="A702" s="3"/>
    </row>
    <row r="703" customFormat="false" ht="15.75" hidden="false" customHeight="false" outlineLevel="0" collapsed="false">
      <c r="A703" s="3"/>
    </row>
    <row r="704" customFormat="false" ht="15.75" hidden="false" customHeight="false" outlineLevel="0" collapsed="false">
      <c r="A704" s="3"/>
    </row>
    <row r="705" customFormat="false" ht="15.75" hidden="false" customHeight="false" outlineLevel="0" collapsed="false">
      <c r="A705" s="3"/>
    </row>
    <row r="706" customFormat="false" ht="15.75" hidden="false" customHeight="false" outlineLevel="0" collapsed="false">
      <c r="A706" s="3"/>
    </row>
    <row r="707" customFormat="false" ht="15.75" hidden="false" customHeight="false" outlineLevel="0" collapsed="false">
      <c r="A707" s="3"/>
    </row>
    <row r="708" customFormat="false" ht="15.75" hidden="false" customHeight="false" outlineLevel="0" collapsed="false">
      <c r="A708" s="3"/>
    </row>
    <row r="709" customFormat="false" ht="15.75" hidden="false" customHeight="false" outlineLevel="0" collapsed="false">
      <c r="A709" s="3"/>
    </row>
    <row r="710" customFormat="false" ht="15.75" hidden="false" customHeight="false" outlineLevel="0" collapsed="false">
      <c r="A710" s="3"/>
    </row>
    <row r="711" customFormat="false" ht="15.75" hidden="false" customHeight="false" outlineLevel="0" collapsed="false">
      <c r="A711" s="3"/>
    </row>
    <row r="712" customFormat="false" ht="15.75" hidden="false" customHeight="false" outlineLevel="0" collapsed="false">
      <c r="A712" s="3"/>
    </row>
    <row r="713" customFormat="false" ht="15.75" hidden="false" customHeight="false" outlineLevel="0" collapsed="false">
      <c r="A713" s="3"/>
    </row>
    <row r="714" customFormat="false" ht="15.75" hidden="false" customHeight="false" outlineLevel="0" collapsed="false">
      <c r="A714" s="3"/>
    </row>
    <row r="715" customFormat="false" ht="15.75" hidden="false" customHeight="false" outlineLevel="0" collapsed="false">
      <c r="A715" s="3"/>
    </row>
    <row r="716" customFormat="false" ht="15.75" hidden="false" customHeight="false" outlineLevel="0" collapsed="false">
      <c r="A716" s="3"/>
    </row>
    <row r="717" customFormat="false" ht="15.75" hidden="false" customHeight="false" outlineLevel="0" collapsed="false">
      <c r="A717" s="3"/>
    </row>
    <row r="718" customFormat="false" ht="15.75" hidden="false" customHeight="false" outlineLevel="0" collapsed="false">
      <c r="A718" s="3"/>
    </row>
    <row r="719" customFormat="false" ht="15.75" hidden="false" customHeight="false" outlineLevel="0" collapsed="false">
      <c r="A719" s="3"/>
    </row>
    <row r="720" customFormat="false" ht="15.75" hidden="false" customHeight="false" outlineLevel="0" collapsed="false">
      <c r="A720" s="3"/>
    </row>
    <row r="721" customFormat="false" ht="15.75" hidden="false" customHeight="false" outlineLevel="0" collapsed="false">
      <c r="A721" s="3"/>
    </row>
    <row r="722" customFormat="false" ht="15.75" hidden="false" customHeight="false" outlineLevel="0" collapsed="false">
      <c r="A722" s="3"/>
    </row>
    <row r="723" customFormat="false" ht="15.75" hidden="false" customHeight="false" outlineLevel="0" collapsed="false">
      <c r="A723" s="3"/>
    </row>
    <row r="724" customFormat="false" ht="15.75" hidden="false" customHeight="false" outlineLevel="0" collapsed="false">
      <c r="A724" s="3"/>
    </row>
    <row r="725" customFormat="false" ht="15.75" hidden="false" customHeight="false" outlineLevel="0" collapsed="false">
      <c r="A725" s="3"/>
    </row>
    <row r="726" customFormat="false" ht="15.75" hidden="false" customHeight="false" outlineLevel="0" collapsed="false">
      <c r="A726" s="3"/>
    </row>
    <row r="727" customFormat="false" ht="15.75" hidden="false" customHeight="false" outlineLevel="0" collapsed="false">
      <c r="A727" s="3"/>
    </row>
    <row r="728" customFormat="false" ht="15.75" hidden="false" customHeight="false" outlineLevel="0" collapsed="false">
      <c r="A728" s="3"/>
    </row>
    <row r="729" customFormat="false" ht="15.75" hidden="false" customHeight="false" outlineLevel="0" collapsed="false">
      <c r="A729" s="3"/>
    </row>
    <row r="730" customFormat="false" ht="15.75" hidden="false" customHeight="false" outlineLevel="0" collapsed="false">
      <c r="A730" s="3"/>
    </row>
    <row r="731" customFormat="false" ht="15.75" hidden="false" customHeight="false" outlineLevel="0" collapsed="false">
      <c r="A731" s="3"/>
    </row>
    <row r="732" customFormat="false" ht="15.75" hidden="false" customHeight="false" outlineLevel="0" collapsed="false">
      <c r="A732" s="3"/>
    </row>
    <row r="733" customFormat="false" ht="15.75" hidden="false" customHeight="false" outlineLevel="0" collapsed="false">
      <c r="A733" s="3"/>
    </row>
    <row r="734" customFormat="false" ht="15.75" hidden="false" customHeight="false" outlineLevel="0" collapsed="false">
      <c r="A734" s="3"/>
    </row>
    <row r="735" customFormat="false" ht="15.75" hidden="false" customHeight="false" outlineLevel="0" collapsed="false">
      <c r="A735" s="3"/>
    </row>
    <row r="736" customFormat="false" ht="15.75" hidden="false" customHeight="false" outlineLevel="0" collapsed="false">
      <c r="A736" s="3"/>
    </row>
    <row r="737" customFormat="false" ht="15.75" hidden="false" customHeight="false" outlineLevel="0" collapsed="false">
      <c r="A737" s="3"/>
    </row>
    <row r="738" customFormat="false" ht="15.75" hidden="false" customHeight="false" outlineLevel="0" collapsed="false">
      <c r="A738" s="3"/>
    </row>
    <row r="739" customFormat="false" ht="15.75" hidden="false" customHeight="false" outlineLevel="0" collapsed="false">
      <c r="A739" s="3"/>
    </row>
    <row r="740" customFormat="false" ht="15.75" hidden="false" customHeight="false" outlineLevel="0" collapsed="false">
      <c r="A740" s="3"/>
    </row>
    <row r="741" customFormat="false" ht="15.75" hidden="false" customHeight="false" outlineLevel="0" collapsed="false">
      <c r="A741" s="3"/>
    </row>
    <row r="742" customFormat="false" ht="15.75" hidden="false" customHeight="false" outlineLevel="0" collapsed="false">
      <c r="A742" s="3"/>
    </row>
    <row r="743" customFormat="false" ht="15.75" hidden="false" customHeight="false" outlineLevel="0" collapsed="false">
      <c r="A743" s="3"/>
    </row>
    <row r="744" customFormat="false" ht="15.75" hidden="false" customHeight="false" outlineLevel="0" collapsed="false">
      <c r="A744" s="3"/>
    </row>
    <row r="745" customFormat="false" ht="15.75" hidden="false" customHeight="false" outlineLevel="0" collapsed="false">
      <c r="A745" s="3"/>
    </row>
    <row r="746" customFormat="false" ht="15.75" hidden="false" customHeight="false" outlineLevel="0" collapsed="false">
      <c r="A746" s="3"/>
    </row>
    <row r="747" customFormat="false" ht="15.75" hidden="false" customHeight="false" outlineLevel="0" collapsed="false">
      <c r="A747" s="3"/>
    </row>
    <row r="748" customFormat="false" ht="15.75" hidden="false" customHeight="false" outlineLevel="0" collapsed="false">
      <c r="A748" s="3"/>
    </row>
    <row r="749" customFormat="false" ht="15.75" hidden="false" customHeight="false" outlineLevel="0" collapsed="false">
      <c r="A749" s="3"/>
    </row>
    <row r="750" customFormat="false" ht="15.75" hidden="false" customHeight="false" outlineLevel="0" collapsed="false">
      <c r="A750" s="3"/>
    </row>
    <row r="751" customFormat="false" ht="15.75" hidden="false" customHeight="false" outlineLevel="0" collapsed="false">
      <c r="A751" s="3"/>
    </row>
    <row r="752" customFormat="false" ht="15.75" hidden="false" customHeight="false" outlineLevel="0" collapsed="false">
      <c r="A752" s="3"/>
    </row>
    <row r="753" customFormat="false" ht="15.75" hidden="false" customHeight="false" outlineLevel="0" collapsed="false">
      <c r="A753" s="3"/>
    </row>
    <row r="754" customFormat="false" ht="15.75" hidden="false" customHeight="false" outlineLevel="0" collapsed="false">
      <c r="A754" s="3"/>
    </row>
    <row r="755" customFormat="false" ht="15.75" hidden="false" customHeight="false" outlineLevel="0" collapsed="false">
      <c r="A755" s="3"/>
    </row>
    <row r="756" customFormat="false" ht="15.75" hidden="false" customHeight="false" outlineLevel="0" collapsed="false">
      <c r="A756" s="3"/>
    </row>
    <row r="757" customFormat="false" ht="15.75" hidden="false" customHeight="false" outlineLevel="0" collapsed="false">
      <c r="A757" s="3"/>
    </row>
    <row r="758" customFormat="false" ht="15.75" hidden="false" customHeight="false" outlineLevel="0" collapsed="false">
      <c r="A758" s="3"/>
    </row>
    <row r="759" customFormat="false" ht="15.75" hidden="false" customHeight="false" outlineLevel="0" collapsed="false">
      <c r="A759" s="3"/>
    </row>
    <row r="760" customFormat="false" ht="15.75" hidden="false" customHeight="false" outlineLevel="0" collapsed="false">
      <c r="A760" s="3"/>
    </row>
    <row r="761" customFormat="false" ht="15.75" hidden="false" customHeight="false" outlineLevel="0" collapsed="false">
      <c r="A761" s="3"/>
    </row>
    <row r="762" customFormat="false" ht="15.75" hidden="false" customHeight="false" outlineLevel="0" collapsed="false">
      <c r="A762" s="3"/>
    </row>
    <row r="763" customFormat="false" ht="15.75" hidden="false" customHeight="false" outlineLevel="0" collapsed="false">
      <c r="A763" s="3"/>
    </row>
    <row r="764" customFormat="false" ht="15.75" hidden="false" customHeight="false" outlineLevel="0" collapsed="false">
      <c r="A764" s="3"/>
    </row>
    <row r="765" customFormat="false" ht="15.75" hidden="false" customHeight="false" outlineLevel="0" collapsed="false">
      <c r="A765" s="3"/>
    </row>
    <row r="766" customFormat="false" ht="15.75" hidden="false" customHeight="false" outlineLevel="0" collapsed="false">
      <c r="A766" s="3"/>
    </row>
    <row r="767" customFormat="false" ht="15.75" hidden="false" customHeight="false" outlineLevel="0" collapsed="false">
      <c r="A767" s="3"/>
    </row>
    <row r="768" customFormat="false" ht="15.75" hidden="false" customHeight="false" outlineLevel="0" collapsed="false">
      <c r="A768" s="3"/>
    </row>
    <row r="769" customFormat="false" ht="15.75" hidden="false" customHeight="false" outlineLevel="0" collapsed="false">
      <c r="A769" s="3"/>
    </row>
    <row r="770" customFormat="false" ht="15.75" hidden="false" customHeight="false" outlineLevel="0" collapsed="false">
      <c r="A770" s="3"/>
    </row>
    <row r="771" customFormat="false" ht="15.75" hidden="false" customHeight="false" outlineLevel="0" collapsed="false">
      <c r="A771" s="3"/>
    </row>
    <row r="772" customFormat="false" ht="15.75" hidden="false" customHeight="false" outlineLevel="0" collapsed="false">
      <c r="A772" s="3"/>
    </row>
    <row r="773" customFormat="false" ht="15.75" hidden="false" customHeight="false" outlineLevel="0" collapsed="false">
      <c r="A773" s="3"/>
    </row>
    <row r="774" customFormat="false" ht="15.75" hidden="false" customHeight="false" outlineLevel="0" collapsed="false">
      <c r="A774" s="3"/>
    </row>
    <row r="775" customFormat="false" ht="15.75" hidden="false" customHeight="false" outlineLevel="0" collapsed="false">
      <c r="A775" s="3"/>
    </row>
    <row r="776" customFormat="false" ht="15.75" hidden="false" customHeight="false" outlineLevel="0" collapsed="false">
      <c r="A776" s="3"/>
    </row>
    <row r="777" customFormat="false" ht="15.75" hidden="false" customHeight="false" outlineLevel="0" collapsed="false">
      <c r="A777" s="3"/>
    </row>
    <row r="778" customFormat="false" ht="15.75" hidden="false" customHeight="false" outlineLevel="0" collapsed="false">
      <c r="A778" s="3"/>
    </row>
    <row r="779" customFormat="false" ht="15.75" hidden="false" customHeight="false" outlineLevel="0" collapsed="false">
      <c r="A779" s="3"/>
    </row>
    <row r="780" customFormat="false" ht="15.75" hidden="false" customHeight="false" outlineLevel="0" collapsed="false">
      <c r="A780" s="3"/>
    </row>
    <row r="781" customFormat="false" ht="15.75" hidden="false" customHeight="false" outlineLevel="0" collapsed="false">
      <c r="A781" s="3"/>
    </row>
    <row r="782" customFormat="false" ht="15.75" hidden="false" customHeight="false" outlineLevel="0" collapsed="false">
      <c r="A782" s="3"/>
    </row>
    <row r="783" customFormat="false" ht="15.75" hidden="false" customHeight="false" outlineLevel="0" collapsed="false">
      <c r="A783" s="3"/>
    </row>
    <row r="784" customFormat="false" ht="15.75" hidden="false" customHeight="false" outlineLevel="0" collapsed="false">
      <c r="A784" s="3"/>
    </row>
    <row r="785" customFormat="false" ht="15.75" hidden="false" customHeight="false" outlineLevel="0" collapsed="false">
      <c r="A785" s="3"/>
    </row>
    <row r="786" customFormat="false" ht="15.75" hidden="false" customHeight="false" outlineLevel="0" collapsed="false">
      <c r="A786" s="3"/>
    </row>
    <row r="787" customFormat="false" ht="15.75" hidden="false" customHeight="false" outlineLevel="0" collapsed="false">
      <c r="A787" s="3"/>
    </row>
    <row r="788" customFormat="false" ht="15.75" hidden="false" customHeight="false" outlineLevel="0" collapsed="false">
      <c r="A788" s="3"/>
    </row>
    <row r="789" customFormat="false" ht="15.75" hidden="false" customHeight="false" outlineLevel="0" collapsed="false">
      <c r="A789" s="3"/>
    </row>
    <row r="790" customFormat="false" ht="15.75" hidden="false" customHeight="false" outlineLevel="0" collapsed="false">
      <c r="A790" s="3"/>
    </row>
    <row r="791" customFormat="false" ht="15.75" hidden="false" customHeight="false" outlineLevel="0" collapsed="false">
      <c r="A791" s="3"/>
    </row>
    <row r="792" customFormat="false" ht="15.75" hidden="false" customHeight="false" outlineLevel="0" collapsed="false">
      <c r="A792" s="3"/>
    </row>
    <row r="793" customFormat="false" ht="15.75" hidden="false" customHeight="false" outlineLevel="0" collapsed="false">
      <c r="A793" s="3"/>
    </row>
    <row r="794" customFormat="false" ht="15.75" hidden="false" customHeight="false" outlineLevel="0" collapsed="false">
      <c r="A794" s="3"/>
    </row>
    <row r="795" customFormat="false" ht="15.75" hidden="false" customHeight="false" outlineLevel="0" collapsed="false">
      <c r="A795" s="3"/>
    </row>
    <row r="796" customFormat="false" ht="15.75" hidden="false" customHeight="false" outlineLevel="0" collapsed="false">
      <c r="A796" s="3"/>
    </row>
    <row r="797" customFormat="false" ht="15.75" hidden="false" customHeight="false" outlineLevel="0" collapsed="false">
      <c r="A797" s="3"/>
    </row>
    <row r="798" customFormat="false" ht="15.75" hidden="false" customHeight="false" outlineLevel="0" collapsed="false">
      <c r="A798" s="3"/>
    </row>
    <row r="799" customFormat="false" ht="15.75" hidden="false" customHeight="false" outlineLevel="0" collapsed="false">
      <c r="A799" s="3"/>
    </row>
    <row r="800" customFormat="false" ht="15.75" hidden="false" customHeight="false" outlineLevel="0" collapsed="false">
      <c r="A800" s="3"/>
    </row>
    <row r="801" customFormat="false" ht="15.75" hidden="false" customHeight="false" outlineLevel="0" collapsed="false">
      <c r="A801" s="3"/>
    </row>
    <row r="802" customFormat="false" ht="15.75" hidden="false" customHeight="false" outlineLevel="0" collapsed="false">
      <c r="A802" s="3"/>
    </row>
    <row r="803" customFormat="false" ht="15.75" hidden="false" customHeight="false" outlineLevel="0" collapsed="false">
      <c r="A803" s="3"/>
    </row>
    <row r="804" customFormat="false" ht="15.75" hidden="false" customHeight="false" outlineLevel="0" collapsed="false">
      <c r="A804" s="3"/>
    </row>
    <row r="805" customFormat="false" ht="15.75" hidden="false" customHeight="false" outlineLevel="0" collapsed="false">
      <c r="A805" s="3"/>
    </row>
    <row r="806" customFormat="false" ht="15.75" hidden="false" customHeight="false" outlineLevel="0" collapsed="false">
      <c r="A806" s="3"/>
    </row>
    <row r="807" customFormat="false" ht="15.75" hidden="false" customHeight="false" outlineLevel="0" collapsed="false">
      <c r="A807" s="3"/>
    </row>
    <row r="808" customFormat="false" ht="15.75" hidden="false" customHeight="false" outlineLevel="0" collapsed="false">
      <c r="A808" s="3"/>
    </row>
    <row r="809" customFormat="false" ht="15.75" hidden="false" customHeight="false" outlineLevel="0" collapsed="false">
      <c r="A809" s="3"/>
    </row>
    <row r="810" customFormat="false" ht="15.75" hidden="false" customHeight="false" outlineLevel="0" collapsed="false">
      <c r="A810" s="3"/>
    </row>
    <row r="811" customFormat="false" ht="15.75" hidden="false" customHeight="false" outlineLevel="0" collapsed="false">
      <c r="A811" s="3"/>
    </row>
    <row r="812" customFormat="false" ht="15.75" hidden="false" customHeight="false" outlineLevel="0" collapsed="false">
      <c r="A812" s="3"/>
    </row>
    <row r="813" customFormat="false" ht="15.75" hidden="false" customHeight="false" outlineLevel="0" collapsed="false">
      <c r="A813" s="3"/>
    </row>
    <row r="814" customFormat="false" ht="15.75" hidden="false" customHeight="false" outlineLevel="0" collapsed="false">
      <c r="A814" s="3"/>
    </row>
    <row r="815" customFormat="false" ht="15.75" hidden="false" customHeight="false" outlineLevel="0" collapsed="false">
      <c r="A815" s="3"/>
    </row>
    <row r="816" customFormat="false" ht="15.75" hidden="false" customHeight="false" outlineLevel="0" collapsed="false">
      <c r="A816" s="3"/>
    </row>
    <row r="817" customFormat="false" ht="15.75" hidden="false" customHeight="false" outlineLevel="0" collapsed="false">
      <c r="A817" s="3"/>
    </row>
    <row r="818" customFormat="false" ht="15.75" hidden="false" customHeight="false" outlineLevel="0" collapsed="false">
      <c r="A818" s="3"/>
    </row>
    <row r="819" customFormat="false" ht="15.75" hidden="false" customHeight="false" outlineLevel="0" collapsed="false">
      <c r="A819" s="3"/>
    </row>
    <row r="820" customFormat="false" ht="15.75" hidden="false" customHeight="false" outlineLevel="0" collapsed="false">
      <c r="A820" s="3"/>
    </row>
    <row r="821" customFormat="false" ht="15.75" hidden="false" customHeight="false" outlineLevel="0" collapsed="false">
      <c r="A821" s="3"/>
    </row>
    <row r="822" customFormat="false" ht="15.75" hidden="false" customHeight="false" outlineLevel="0" collapsed="false">
      <c r="A822" s="3"/>
    </row>
    <row r="823" customFormat="false" ht="15.75" hidden="false" customHeight="false" outlineLevel="0" collapsed="false">
      <c r="A823" s="3"/>
    </row>
    <row r="824" customFormat="false" ht="15.75" hidden="false" customHeight="false" outlineLevel="0" collapsed="false">
      <c r="A824" s="3"/>
    </row>
    <row r="825" customFormat="false" ht="15.75" hidden="false" customHeight="false" outlineLevel="0" collapsed="false">
      <c r="A825" s="3"/>
    </row>
    <row r="826" customFormat="false" ht="15.75" hidden="false" customHeight="false" outlineLevel="0" collapsed="false">
      <c r="A826" s="3"/>
    </row>
    <row r="827" customFormat="false" ht="15.75" hidden="false" customHeight="false" outlineLevel="0" collapsed="false">
      <c r="A827" s="3"/>
    </row>
    <row r="828" customFormat="false" ht="15.75" hidden="false" customHeight="false" outlineLevel="0" collapsed="false">
      <c r="A828" s="3"/>
    </row>
    <row r="829" customFormat="false" ht="15.75" hidden="false" customHeight="false" outlineLevel="0" collapsed="false">
      <c r="A829" s="3"/>
    </row>
    <row r="830" customFormat="false" ht="15.75" hidden="false" customHeight="false" outlineLevel="0" collapsed="false">
      <c r="A830" s="3"/>
    </row>
    <row r="831" customFormat="false" ht="15.75" hidden="false" customHeight="false" outlineLevel="0" collapsed="false">
      <c r="A831" s="3"/>
    </row>
    <row r="832" customFormat="false" ht="15.75" hidden="false" customHeight="false" outlineLevel="0" collapsed="false">
      <c r="A832" s="3"/>
    </row>
    <row r="833" customFormat="false" ht="15.75" hidden="false" customHeight="false" outlineLevel="0" collapsed="false">
      <c r="A833" s="3"/>
    </row>
    <row r="834" customFormat="false" ht="15.75" hidden="false" customHeight="false" outlineLevel="0" collapsed="false">
      <c r="A834" s="3"/>
    </row>
    <row r="835" customFormat="false" ht="15.75" hidden="false" customHeight="false" outlineLevel="0" collapsed="false">
      <c r="A835" s="3"/>
    </row>
    <row r="836" customFormat="false" ht="15.75" hidden="false" customHeight="false" outlineLevel="0" collapsed="false">
      <c r="A836" s="3"/>
    </row>
    <row r="837" customFormat="false" ht="15.75" hidden="false" customHeight="false" outlineLevel="0" collapsed="false">
      <c r="A837" s="3"/>
    </row>
    <row r="838" customFormat="false" ht="15.75" hidden="false" customHeight="false" outlineLevel="0" collapsed="false">
      <c r="A838" s="3"/>
    </row>
    <row r="839" customFormat="false" ht="15.75" hidden="false" customHeight="false" outlineLevel="0" collapsed="false">
      <c r="A839" s="3"/>
    </row>
    <row r="840" customFormat="false" ht="15.75" hidden="false" customHeight="false" outlineLevel="0" collapsed="false">
      <c r="A840" s="3"/>
    </row>
    <row r="841" customFormat="false" ht="15.75" hidden="false" customHeight="false" outlineLevel="0" collapsed="false">
      <c r="A841" s="3"/>
    </row>
    <row r="842" customFormat="false" ht="15.75" hidden="false" customHeight="false" outlineLevel="0" collapsed="false">
      <c r="A842" s="3"/>
    </row>
    <row r="843" customFormat="false" ht="15.75" hidden="false" customHeight="false" outlineLevel="0" collapsed="false">
      <c r="A843" s="3"/>
    </row>
    <row r="844" customFormat="false" ht="15.75" hidden="false" customHeight="false" outlineLevel="0" collapsed="false">
      <c r="A844" s="3"/>
    </row>
    <row r="845" customFormat="false" ht="15.75" hidden="false" customHeight="false" outlineLevel="0" collapsed="false">
      <c r="A845" s="3"/>
    </row>
    <row r="846" customFormat="false" ht="15.75" hidden="false" customHeight="false" outlineLevel="0" collapsed="false">
      <c r="A846" s="3"/>
    </row>
    <row r="847" customFormat="false" ht="15.75" hidden="false" customHeight="false" outlineLevel="0" collapsed="false">
      <c r="A847" s="3"/>
    </row>
    <row r="848" customFormat="false" ht="15.75" hidden="false" customHeight="false" outlineLevel="0" collapsed="false">
      <c r="A848" s="3"/>
    </row>
    <row r="849" customFormat="false" ht="15.75" hidden="false" customHeight="false" outlineLevel="0" collapsed="false">
      <c r="A849" s="3"/>
    </row>
    <row r="850" customFormat="false" ht="15.75" hidden="false" customHeight="false" outlineLevel="0" collapsed="false">
      <c r="A850" s="3"/>
    </row>
    <row r="851" customFormat="false" ht="15.75" hidden="false" customHeight="false" outlineLevel="0" collapsed="false">
      <c r="A851" s="3"/>
    </row>
    <row r="852" customFormat="false" ht="15.75" hidden="false" customHeight="false" outlineLevel="0" collapsed="false">
      <c r="A852" s="3"/>
    </row>
    <row r="853" customFormat="false" ht="15.75" hidden="false" customHeight="false" outlineLevel="0" collapsed="false">
      <c r="A853" s="3"/>
    </row>
    <row r="854" customFormat="false" ht="15.75" hidden="false" customHeight="false" outlineLevel="0" collapsed="false">
      <c r="A854" s="3"/>
    </row>
    <row r="855" customFormat="false" ht="15.75" hidden="false" customHeight="false" outlineLevel="0" collapsed="false">
      <c r="A855" s="3"/>
    </row>
    <row r="856" customFormat="false" ht="15.75" hidden="false" customHeight="false" outlineLevel="0" collapsed="false">
      <c r="A856" s="3"/>
    </row>
    <row r="857" customFormat="false" ht="15.75" hidden="false" customHeight="false" outlineLevel="0" collapsed="false">
      <c r="A857" s="3"/>
    </row>
    <row r="858" customFormat="false" ht="15.75" hidden="false" customHeight="false" outlineLevel="0" collapsed="false">
      <c r="A858" s="3"/>
    </row>
    <row r="859" customFormat="false" ht="15.75" hidden="false" customHeight="false" outlineLevel="0" collapsed="false">
      <c r="A859" s="3"/>
    </row>
    <row r="860" customFormat="false" ht="15.75" hidden="false" customHeight="false" outlineLevel="0" collapsed="false">
      <c r="A860" s="3"/>
    </row>
    <row r="861" customFormat="false" ht="15.75" hidden="false" customHeight="false" outlineLevel="0" collapsed="false">
      <c r="A861" s="3"/>
    </row>
    <row r="862" customFormat="false" ht="15.75" hidden="false" customHeight="false" outlineLevel="0" collapsed="false">
      <c r="A862" s="3"/>
    </row>
    <row r="863" customFormat="false" ht="15.75" hidden="false" customHeight="false" outlineLevel="0" collapsed="false">
      <c r="A863" s="3"/>
    </row>
    <row r="864" customFormat="false" ht="15.75" hidden="false" customHeight="false" outlineLevel="0" collapsed="false">
      <c r="A864" s="3"/>
    </row>
    <row r="865" customFormat="false" ht="15.75" hidden="false" customHeight="false" outlineLevel="0" collapsed="false">
      <c r="A865" s="3"/>
    </row>
    <row r="866" customFormat="false" ht="15.75" hidden="false" customHeight="false" outlineLevel="0" collapsed="false">
      <c r="A866" s="3"/>
    </row>
    <row r="867" customFormat="false" ht="15.75" hidden="false" customHeight="false" outlineLevel="0" collapsed="false">
      <c r="A867" s="3"/>
    </row>
    <row r="868" customFormat="false" ht="15.75" hidden="false" customHeight="false" outlineLevel="0" collapsed="false">
      <c r="A868" s="3"/>
    </row>
    <row r="869" customFormat="false" ht="15.75" hidden="false" customHeight="false" outlineLevel="0" collapsed="false">
      <c r="A869" s="3"/>
    </row>
    <row r="870" customFormat="false" ht="15.75" hidden="false" customHeight="false" outlineLevel="0" collapsed="false">
      <c r="A870" s="3"/>
    </row>
    <row r="871" customFormat="false" ht="15.75" hidden="false" customHeight="false" outlineLevel="0" collapsed="false">
      <c r="A871" s="3"/>
    </row>
    <row r="872" customFormat="false" ht="15.75" hidden="false" customHeight="false" outlineLevel="0" collapsed="false">
      <c r="A872" s="3"/>
    </row>
    <row r="873" customFormat="false" ht="15.75" hidden="false" customHeight="false" outlineLevel="0" collapsed="false">
      <c r="A873" s="3"/>
    </row>
    <row r="874" customFormat="false" ht="15.75" hidden="false" customHeight="false" outlineLevel="0" collapsed="false">
      <c r="A874" s="3"/>
    </row>
    <row r="875" customFormat="false" ht="15.75" hidden="false" customHeight="false" outlineLevel="0" collapsed="false">
      <c r="A875" s="3"/>
    </row>
    <row r="876" customFormat="false" ht="15.75" hidden="false" customHeight="false" outlineLevel="0" collapsed="false">
      <c r="A876" s="3"/>
    </row>
    <row r="877" customFormat="false" ht="15.75" hidden="false" customHeight="false" outlineLevel="0" collapsed="false">
      <c r="A877" s="3"/>
    </row>
    <row r="878" customFormat="false" ht="15.75" hidden="false" customHeight="false" outlineLevel="0" collapsed="false">
      <c r="A878" s="3"/>
    </row>
    <row r="879" customFormat="false" ht="15.75" hidden="false" customHeight="false" outlineLevel="0" collapsed="false">
      <c r="A879" s="3"/>
    </row>
    <row r="880" customFormat="false" ht="15.75" hidden="false" customHeight="false" outlineLevel="0" collapsed="false">
      <c r="A880" s="3"/>
    </row>
    <row r="881" customFormat="false" ht="15.75" hidden="false" customHeight="false" outlineLevel="0" collapsed="false">
      <c r="A881" s="3"/>
    </row>
    <row r="882" customFormat="false" ht="15.75" hidden="false" customHeight="false" outlineLevel="0" collapsed="false">
      <c r="A882" s="3"/>
    </row>
    <row r="883" customFormat="false" ht="15.75" hidden="false" customHeight="false" outlineLevel="0" collapsed="false">
      <c r="A883" s="3"/>
    </row>
    <row r="884" customFormat="false" ht="15.75" hidden="false" customHeight="false" outlineLevel="0" collapsed="false">
      <c r="A884" s="3"/>
    </row>
    <row r="885" customFormat="false" ht="15.75" hidden="false" customHeight="false" outlineLevel="0" collapsed="false">
      <c r="A885" s="3"/>
    </row>
    <row r="886" customFormat="false" ht="15.75" hidden="false" customHeight="false" outlineLevel="0" collapsed="false">
      <c r="A886" s="3"/>
    </row>
    <row r="887" customFormat="false" ht="15.75" hidden="false" customHeight="false" outlineLevel="0" collapsed="false">
      <c r="A887" s="3"/>
    </row>
    <row r="888" customFormat="false" ht="15.75" hidden="false" customHeight="false" outlineLevel="0" collapsed="false">
      <c r="A888" s="3"/>
    </row>
    <row r="889" customFormat="false" ht="15.75" hidden="false" customHeight="false" outlineLevel="0" collapsed="false">
      <c r="A889" s="3"/>
    </row>
    <row r="890" customFormat="false" ht="15.75" hidden="false" customHeight="false" outlineLevel="0" collapsed="false">
      <c r="A890" s="3"/>
    </row>
    <row r="891" customFormat="false" ht="15.75" hidden="false" customHeight="false" outlineLevel="0" collapsed="false">
      <c r="A891" s="3"/>
    </row>
    <row r="892" customFormat="false" ht="15.75" hidden="false" customHeight="false" outlineLevel="0" collapsed="false">
      <c r="A892" s="3"/>
    </row>
    <row r="893" customFormat="false" ht="15.75" hidden="false" customHeight="false" outlineLevel="0" collapsed="false">
      <c r="A893" s="3"/>
    </row>
    <row r="894" customFormat="false" ht="15.75" hidden="false" customHeight="false" outlineLevel="0" collapsed="false">
      <c r="A894" s="3"/>
    </row>
    <row r="895" customFormat="false" ht="15.75" hidden="false" customHeight="false" outlineLevel="0" collapsed="false">
      <c r="A895" s="3"/>
    </row>
    <row r="896" customFormat="false" ht="15.75" hidden="false" customHeight="false" outlineLevel="0" collapsed="false">
      <c r="A896" s="3"/>
    </row>
    <row r="897" customFormat="false" ht="15.75" hidden="false" customHeight="false" outlineLevel="0" collapsed="false">
      <c r="A897" s="3"/>
    </row>
    <row r="898" customFormat="false" ht="15.75" hidden="false" customHeight="false" outlineLevel="0" collapsed="false">
      <c r="A898" s="3"/>
    </row>
    <row r="899" customFormat="false" ht="15.75" hidden="false" customHeight="false" outlineLevel="0" collapsed="false">
      <c r="A899" s="3"/>
    </row>
    <row r="900" customFormat="false" ht="15.75" hidden="false" customHeight="false" outlineLevel="0" collapsed="false">
      <c r="A900" s="3"/>
    </row>
    <row r="901" customFormat="false" ht="15.75" hidden="false" customHeight="false" outlineLevel="0" collapsed="false">
      <c r="A901" s="3"/>
    </row>
    <row r="902" customFormat="false" ht="15.75" hidden="false" customHeight="false" outlineLevel="0" collapsed="false">
      <c r="A902" s="3"/>
    </row>
    <row r="903" customFormat="false" ht="15.75" hidden="false" customHeight="false" outlineLevel="0" collapsed="false">
      <c r="A903" s="3"/>
    </row>
    <row r="904" customFormat="false" ht="15.75" hidden="false" customHeight="false" outlineLevel="0" collapsed="false">
      <c r="A904" s="3"/>
    </row>
    <row r="905" customFormat="false" ht="15.75" hidden="false" customHeight="false" outlineLevel="0" collapsed="false">
      <c r="A905" s="3"/>
    </row>
    <row r="906" customFormat="false" ht="15.75" hidden="false" customHeight="false" outlineLevel="0" collapsed="false">
      <c r="A906" s="3"/>
    </row>
    <row r="907" customFormat="false" ht="15.75" hidden="false" customHeight="false" outlineLevel="0" collapsed="false">
      <c r="A907" s="3"/>
    </row>
    <row r="908" customFormat="false" ht="15.75" hidden="false" customHeight="false" outlineLevel="0" collapsed="false">
      <c r="A908" s="3"/>
    </row>
    <row r="909" customFormat="false" ht="15.75" hidden="false" customHeight="false" outlineLevel="0" collapsed="false">
      <c r="A909" s="3"/>
    </row>
    <row r="910" customFormat="false" ht="15.75" hidden="false" customHeight="false" outlineLevel="0" collapsed="false">
      <c r="A910" s="3"/>
    </row>
    <row r="911" customFormat="false" ht="15.75" hidden="false" customHeight="false" outlineLevel="0" collapsed="false">
      <c r="A911" s="3"/>
    </row>
    <row r="912" customFormat="false" ht="15.75" hidden="false" customHeight="false" outlineLevel="0" collapsed="false">
      <c r="A912" s="3"/>
    </row>
    <row r="913" customFormat="false" ht="15.75" hidden="false" customHeight="false" outlineLevel="0" collapsed="false">
      <c r="A913" s="3"/>
    </row>
    <row r="914" customFormat="false" ht="15.75" hidden="false" customHeight="false" outlineLevel="0" collapsed="false">
      <c r="A914" s="3"/>
    </row>
    <row r="915" customFormat="false" ht="15.75" hidden="false" customHeight="false" outlineLevel="0" collapsed="false">
      <c r="A915" s="3"/>
    </row>
    <row r="916" customFormat="false" ht="15.75" hidden="false" customHeight="false" outlineLevel="0" collapsed="false">
      <c r="A916" s="3"/>
    </row>
    <row r="917" customFormat="false" ht="15.75" hidden="false" customHeight="false" outlineLevel="0" collapsed="false">
      <c r="A917" s="3"/>
    </row>
    <row r="918" customFormat="false" ht="15.75" hidden="false" customHeight="false" outlineLevel="0" collapsed="false">
      <c r="A918" s="3"/>
    </row>
    <row r="919" customFormat="false" ht="15.75" hidden="false" customHeight="false" outlineLevel="0" collapsed="false">
      <c r="A919" s="3"/>
    </row>
    <row r="920" customFormat="false" ht="15.75" hidden="false" customHeight="false" outlineLevel="0" collapsed="false">
      <c r="A920" s="3"/>
    </row>
    <row r="921" customFormat="false" ht="15.75" hidden="false" customHeight="false" outlineLevel="0" collapsed="false">
      <c r="A921" s="3"/>
    </row>
    <row r="922" customFormat="false" ht="15.75" hidden="false" customHeight="false" outlineLevel="0" collapsed="false">
      <c r="A922" s="3"/>
    </row>
    <row r="923" customFormat="false" ht="15.75" hidden="false" customHeight="false" outlineLevel="0" collapsed="false">
      <c r="A923" s="3"/>
    </row>
    <row r="924" customFormat="false" ht="15.75" hidden="false" customHeight="false" outlineLevel="0" collapsed="false">
      <c r="A924" s="3"/>
    </row>
    <row r="925" customFormat="false" ht="15.75" hidden="false" customHeight="false" outlineLevel="0" collapsed="false">
      <c r="A925" s="3"/>
    </row>
    <row r="926" customFormat="false" ht="15.75" hidden="false" customHeight="false" outlineLevel="0" collapsed="false">
      <c r="A926" s="3"/>
    </row>
    <row r="927" customFormat="false" ht="15.75" hidden="false" customHeight="false" outlineLevel="0" collapsed="false">
      <c r="A927" s="3"/>
    </row>
    <row r="928" customFormat="false" ht="15.75" hidden="false" customHeight="false" outlineLevel="0" collapsed="false">
      <c r="A928" s="3"/>
    </row>
    <row r="929" customFormat="false" ht="15.75" hidden="false" customHeight="false" outlineLevel="0" collapsed="false">
      <c r="A929" s="3"/>
    </row>
    <row r="930" customFormat="false" ht="15.75" hidden="false" customHeight="false" outlineLevel="0" collapsed="false">
      <c r="A930" s="3"/>
    </row>
    <row r="931" customFormat="false" ht="15.75" hidden="false" customHeight="false" outlineLevel="0" collapsed="false">
      <c r="A931" s="3"/>
    </row>
    <row r="932" customFormat="false" ht="15.75" hidden="false" customHeight="false" outlineLevel="0" collapsed="false">
      <c r="A932" s="3"/>
    </row>
    <row r="933" customFormat="false" ht="15.75" hidden="false" customHeight="false" outlineLevel="0" collapsed="false">
      <c r="A933" s="3"/>
    </row>
    <row r="934" customFormat="false" ht="15.75" hidden="false" customHeight="false" outlineLevel="0" collapsed="false">
      <c r="A934" s="3"/>
    </row>
    <row r="935" customFormat="false" ht="15.75" hidden="false" customHeight="false" outlineLevel="0" collapsed="false">
      <c r="A935" s="3"/>
    </row>
    <row r="936" customFormat="false" ht="15.75" hidden="false" customHeight="false" outlineLevel="0" collapsed="false">
      <c r="A936" s="3"/>
    </row>
    <row r="937" customFormat="false" ht="15.75" hidden="false" customHeight="false" outlineLevel="0" collapsed="false">
      <c r="A937" s="3"/>
    </row>
    <row r="938" customFormat="false" ht="15.75" hidden="false" customHeight="false" outlineLevel="0" collapsed="false">
      <c r="A938" s="3"/>
    </row>
    <row r="939" customFormat="false" ht="15.75" hidden="false" customHeight="false" outlineLevel="0" collapsed="false">
      <c r="A939" s="3"/>
    </row>
    <row r="940" customFormat="false" ht="15.75" hidden="false" customHeight="false" outlineLevel="0" collapsed="false">
      <c r="A940" s="3"/>
    </row>
    <row r="941" customFormat="false" ht="15.75" hidden="false" customHeight="false" outlineLevel="0" collapsed="false">
      <c r="A941" s="3"/>
    </row>
    <row r="942" customFormat="false" ht="15.75" hidden="false" customHeight="false" outlineLevel="0" collapsed="false">
      <c r="A942" s="3"/>
    </row>
    <row r="943" customFormat="false" ht="15.75" hidden="false" customHeight="false" outlineLevel="0" collapsed="false">
      <c r="A943" s="3"/>
    </row>
    <row r="944" customFormat="false" ht="15.75" hidden="false" customHeight="false" outlineLevel="0" collapsed="false">
      <c r="A944" s="3"/>
    </row>
    <row r="945" customFormat="false" ht="15.75" hidden="false" customHeight="false" outlineLevel="0" collapsed="false">
      <c r="A945" s="3"/>
    </row>
    <row r="946" customFormat="false" ht="15.75" hidden="false" customHeight="false" outlineLevel="0" collapsed="false">
      <c r="A946" s="3"/>
    </row>
    <row r="947" customFormat="false" ht="15.75" hidden="false" customHeight="false" outlineLevel="0" collapsed="false">
      <c r="A947" s="3"/>
    </row>
    <row r="948" customFormat="false" ht="15.75" hidden="false" customHeight="false" outlineLevel="0" collapsed="false">
      <c r="A948" s="3"/>
    </row>
    <row r="949" customFormat="false" ht="15.75" hidden="false" customHeight="false" outlineLevel="0" collapsed="false">
      <c r="A949" s="3"/>
    </row>
    <row r="950" customFormat="false" ht="15.75" hidden="false" customHeight="false" outlineLevel="0" collapsed="false">
      <c r="A950" s="3"/>
    </row>
    <row r="951" customFormat="false" ht="15.75" hidden="false" customHeight="false" outlineLevel="0" collapsed="false">
      <c r="A951" s="3"/>
    </row>
    <row r="952" customFormat="false" ht="15.75" hidden="false" customHeight="false" outlineLevel="0" collapsed="false">
      <c r="A952" s="3"/>
    </row>
    <row r="953" customFormat="false" ht="15.75" hidden="false" customHeight="false" outlineLevel="0" collapsed="false">
      <c r="A953" s="3"/>
    </row>
    <row r="954" customFormat="false" ht="15.75" hidden="false" customHeight="false" outlineLevel="0" collapsed="false">
      <c r="A954" s="3"/>
    </row>
    <row r="955" customFormat="false" ht="15.75" hidden="false" customHeight="false" outlineLevel="0" collapsed="false">
      <c r="A955" s="3"/>
    </row>
    <row r="956" customFormat="false" ht="15.75" hidden="false" customHeight="false" outlineLevel="0" collapsed="false">
      <c r="A956" s="3"/>
    </row>
    <row r="957" customFormat="false" ht="15.75" hidden="false" customHeight="false" outlineLevel="0" collapsed="false">
      <c r="A957" s="3"/>
    </row>
    <row r="958" customFormat="false" ht="15.75" hidden="false" customHeight="false" outlineLevel="0" collapsed="false">
      <c r="A958" s="3"/>
    </row>
    <row r="959" customFormat="false" ht="15.75" hidden="false" customHeight="false" outlineLevel="0" collapsed="false">
      <c r="A959" s="3"/>
    </row>
    <row r="960" customFormat="false" ht="15.75" hidden="false" customHeight="false" outlineLevel="0" collapsed="false">
      <c r="A960" s="3"/>
    </row>
    <row r="961" customFormat="false" ht="15.75" hidden="false" customHeight="false" outlineLevel="0" collapsed="false">
      <c r="A961" s="3"/>
    </row>
    <row r="962" customFormat="false" ht="15.75" hidden="false" customHeight="false" outlineLevel="0" collapsed="false">
      <c r="A962" s="3"/>
    </row>
    <row r="963" customFormat="false" ht="15.75" hidden="false" customHeight="false" outlineLevel="0" collapsed="false">
      <c r="A963" s="3"/>
    </row>
    <row r="964" customFormat="false" ht="15.75" hidden="false" customHeight="false" outlineLevel="0" collapsed="false">
      <c r="A964" s="3"/>
    </row>
    <row r="965" customFormat="false" ht="15.75" hidden="false" customHeight="false" outlineLevel="0" collapsed="false">
      <c r="A965" s="3"/>
    </row>
    <row r="966" customFormat="false" ht="15.75" hidden="false" customHeight="false" outlineLevel="0" collapsed="false">
      <c r="A966" s="3"/>
    </row>
    <row r="967" customFormat="false" ht="15.75" hidden="false" customHeight="false" outlineLevel="0" collapsed="false">
      <c r="A967" s="3"/>
    </row>
    <row r="968" customFormat="false" ht="15.75" hidden="false" customHeight="false" outlineLevel="0" collapsed="false">
      <c r="A968" s="3"/>
    </row>
    <row r="969" customFormat="false" ht="15.75" hidden="false" customHeight="false" outlineLevel="0" collapsed="false">
      <c r="A969" s="3"/>
    </row>
    <row r="970" customFormat="false" ht="15.75" hidden="false" customHeight="false" outlineLevel="0" collapsed="false">
      <c r="A970" s="3"/>
    </row>
    <row r="971" customFormat="false" ht="15.75" hidden="false" customHeight="false" outlineLevel="0" collapsed="false">
      <c r="A971" s="3"/>
    </row>
    <row r="972" customFormat="false" ht="15.75" hidden="false" customHeight="false" outlineLevel="0" collapsed="false">
      <c r="A972" s="3"/>
    </row>
    <row r="973" customFormat="false" ht="15.75" hidden="false" customHeight="false" outlineLevel="0" collapsed="false">
      <c r="A973" s="3"/>
    </row>
    <row r="974" customFormat="false" ht="15.75" hidden="false" customHeight="false" outlineLevel="0" collapsed="false">
      <c r="A974" s="3"/>
    </row>
    <row r="975" customFormat="false" ht="15.75" hidden="false" customHeight="false" outlineLevel="0" collapsed="false">
      <c r="A975" s="3"/>
    </row>
    <row r="976" customFormat="false" ht="15.75" hidden="false" customHeight="false" outlineLevel="0" collapsed="false">
      <c r="A976" s="3"/>
    </row>
    <row r="977" customFormat="false" ht="15.75" hidden="false" customHeight="false" outlineLevel="0" collapsed="false">
      <c r="A977" s="3"/>
    </row>
    <row r="978" customFormat="false" ht="15.75" hidden="false" customHeight="false" outlineLevel="0" collapsed="false">
      <c r="A978" s="3"/>
    </row>
    <row r="979" customFormat="false" ht="15.75" hidden="false" customHeight="false" outlineLevel="0" collapsed="false">
      <c r="A979" s="3"/>
    </row>
    <row r="980" customFormat="false" ht="15.75" hidden="false" customHeight="false" outlineLevel="0" collapsed="false">
      <c r="A980" s="3"/>
    </row>
    <row r="981" customFormat="false" ht="15.75" hidden="false" customHeight="false" outlineLevel="0" collapsed="false">
      <c r="A981" s="3"/>
    </row>
    <row r="982" customFormat="false" ht="15.75" hidden="false" customHeight="false" outlineLevel="0" collapsed="false">
      <c r="A982" s="3"/>
    </row>
    <row r="983" customFormat="false" ht="15.75" hidden="false" customHeight="false" outlineLevel="0" collapsed="false">
      <c r="A983" s="3"/>
    </row>
    <row r="984" customFormat="false" ht="15.75" hidden="false" customHeight="false" outlineLevel="0" collapsed="false">
      <c r="A984" s="3"/>
    </row>
    <row r="985" customFormat="false" ht="15.75" hidden="false" customHeight="false" outlineLevel="0" collapsed="false">
      <c r="A985" s="3"/>
    </row>
    <row r="986" customFormat="false" ht="15.75" hidden="false" customHeight="false" outlineLevel="0" collapsed="false">
      <c r="A986" s="3"/>
    </row>
    <row r="987" customFormat="false" ht="15.75" hidden="false" customHeight="false" outlineLevel="0" collapsed="false">
      <c r="A987" s="3"/>
    </row>
    <row r="988" customFormat="false" ht="15.75" hidden="false" customHeight="false" outlineLevel="0" collapsed="false">
      <c r="A988" s="3"/>
    </row>
    <row r="989" customFormat="false" ht="15.75" hidden="false" customHeight="false" outlineLevel="0" collapsed="false">
      <c r="A989" s="3"/>
    </row>
    <row r="990" customFormat="false" ht="15.75" hidden="false" customHeight="false" outlineLevel="0" collapsed="false">
      <c r="A990" s="3"/>
    </row>
    <row r="991" customFormat="false" ht="15.75" hidden="false" customHeight="false" outlineLevel="0" collapsed="false">
      <c r="A991" s="3"/>
    </row>
    <row r="992" customFormat="false" ht="15.75" hidden="false" customHeight="false" outlineLevel="0" collapsed="false">
      <c r="A992" s="3"/>
    </row>
    <row r="993" customFormat="false" ht="15.75" hidden="false" customHeight="false" outlineLevel="0" collapsed="false">
      <c r="A993" s="3"/>
    </row>
    <row r="994" customFormat="false" ht="15.75" hidden="false" customHeight="false" outlineLevel="0" collapsed="false">
      <c r="A994" s="3"/>
    </row>
    <row r="995" customFormat="false" ht="15.75" hidden="false" customHeight="false" outlineLevel="0" collapsed="false">
      <c r="A995" s="3"/>
    </row>
    <row r="996" customFormat="false" ht="15.75" hidden="false" customHeight="false" outlineLevel="0" collapsed="false">
      <c r="A996" s="3"/>
    </row>
    <row r="997" customFormat="false" ht="15.75" hidden="false" customHeight="false" outlineLevel="0" collapsed="false">
      <c r="A997" s="3"/>
    </row>
    <row r="998" customFormat="false" ht="15.75" hidden="false" customHeight="false" outlineLevel="0" collapsed="false">
      <c r="A998" s="3"/>
    </row>
    <row r="999" customFormat="false" ht="15.75" hidden="false" customHeight="false" outlineLevel="0" collapsed="false">
      <c r="A999" s="3"/>
    </row>
    <row r="1000" customFormat="false" ht="15.75" hidden="false" customHeight="false" outlineLevel="0" collapsed="false">
      <c r="A1000" s="3"/>
    </row>
  </sheetData>
  <dataValidations count="1">
    <dataValidation allowBlank="true" errorStyle="stop" operator="between" showDropDown="false" showErrorMessage="true" showInputMessage="false" sqref="B2" type="list">
      <formula1>"80%,70%,60%,50%"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" topLeftCell="C2" activePane="bottomRight" state="frozen"/>
      <selection pane="topLeft" activeCell="A1" activeCellId="0" sqref="A1"/>
      <selection pane="topRight" activeCell="C1" activeCellId="0" sqref="C1"/>
      <selection pane="bottomLeft" activeCell="A2" activeCellId="0" sqref="A2"/>
      <selection pane="bottomRight" activeCell="C2" activeCellId="0" sqref="C2"/>
    </sheetView>
  </sheetViews>
  <sheetFormatPr defaultColWidth="11.22265625" defaultRowHeight="15.75" zeroHeight="false" outlineLevelRow="0" outlineLevelCol="0"/>
  <cols>
    <col collapsed="false" customWidth="false" hidden="true" outlineLevel="0" max="11" min="10" style="0" width="11.22"/>
  </cols>
  <sheetData>
    <row r="1" customFormat="false" ht="15.75" hidden="false" customHeight="false" outlineLevel="0" collapsed="false">
      <c r="A1" s="1" t="s">
        <v>0</v>
      </c>
      <c r="B1" s="1" t="s">
        <v>7</v>
      </c>
      <c r="C1" s="1" t="s">
        <v>10</v>
      </c>
      <c r="D1" s="1" t="s">
        <v>69</v>
      </c>
      <c r="E1" s="1" t="s">
        <v>11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54</v>
      </c>
      <c r="N1" s="1" t="s">
        <v>77</v>
      </c>
      <c r="O1" s="1" t="s">
        <v>78</v>
      </c>
      <c r="P1" s="1" t="s">
        <v>79</v>
      </c>
      <c r="Q1" s="1" t="s">
        <v>80</v>
      </c>
      <c r="R1" s="1" t="s">
        <v>81</v>
      </c>
      <c r="S1" s="3"/>
      <c r="T1" s="3"/>
      <c r="U1" s="3"/>
    </row>
    <row r="2" customFormat="false" ht="15.75" hidden="false" customHeight="false" outlineLevel="0" collapsed="false">
      <c r="A2" s="9" t="n">
        <v>44772</v>
      </c>
      <c r="B2" s="13" t="n">
        <v>0.490972222222222</v>
      </c>
      <c r="C2" s="5" t="n">
        <v>10</v>
      </c>
    </row>
    <row r="3" customFormat="false" ht="15.75" hidden="false" customHeight="false" outlineLevel="0" collapsed="false">
      <c r="A3" s="9" t="n">
        <v>44772</v>
      </c>
      <c r="B3" s="13" t="n">
        <v>0.504166666666667</v>
      </c>
      <c r="C3" s="5" t="n">
        <v>10</v>
      </c>
    </row>
    <row r="4" customFormat="false" ht="15.75" hidden="false" customHeight="false" outlineLevel="0" collapsed="false">
      <c r="A4" s="9" t="n">
        <v>44772</v>
      </c>
      <c r="B4" s="13" t="n">
        <v>0.724305555555556</v>
      </c>
      <c r="C4" s="5" t="n">
        <v>10</v>
      </c>
    </row>
    <row r="5" customFormat="false" ht="15.75" hidden="false" customHeight="false" outlineLevel="0" collapsed="false">
      <c r="A5" s="9" t="n">
        <v>44772</v>
      </c>
      <c r="B5" s="13" t="n">
        <v>0.738194444444445</v>
      </c>
      <c r="C5" s="5" t="n">
        <v>10</v>
      </c>
      <c r="F5" s="5" t="n">
        <v>5</v>
      </c>
      <c r="G5" s="5" t="n">
        <v>3</v>
      </c>
      <c r="H5" s="5" t="n">
        <v>3</v>
      </c>
    </row>
    <row r="6" customFormat="false" ht="15.75" hidden="false" customHeight="false" outlineLevel="0" collapsed="false">
      <c r="A6" s="9" t="n">
        <v>44772</v>
      </c>
      <c r="B6" s="13" t="n">
        <v>0.752083333333333</v>
      </c>
      <c r="C6" s="5" t="n">
        <v>10</v>
      </c>
      <c r="F6" s="5" t="n">
        <v>4</v>
      </c>
      <c r="G6" s="5" t="n">
        <v>4</v>
      </c>
    </row>
    <row r="7" customFormat="false" ht="15.75" hidden="false" customHeight="false" outlineLevel="0" collapsed="false">
      <c r="A7" s="9" t="n">
        <v>44772</v>
      </c>
      <c r="B7" s="13" t="n">
        <v>0.765972222222222</v>
      </c>
      <c r="C7" s="5" t="n">
        <v>10</v>
      </c>
      <c r="F7" s="5" t="n">
        <v>4</v>
      </c>
      <c r="G7" s="5" t="n">
        <v>4</v>
      </c>
    </row>
    <row r="8" customFormat="false" ht="15.75" hidden="false" customHeight="false" outlineLevel="0" collapsed="false">
      <c r="A8" s="9" t="n">
        <v>44772</v>
      </c>
      <c r="B8" s="13" t="n">
        <v>0.78125</v>
      </c>
      <c r="C8" s="5" t="n">
        <v>10</v>
      </c>
      <c r="F8" s="5" t="n">
        <v>3</v>
      </c>
      <c r="G8" s="5" t="n">
        <v>2</v>
      </c>
      <c r="I8" s="5" t="n">
        <v>3</v>
      </c>
      <c r="L8" s="5" t="n">
        <v>3</v>
      </c>
    </row>
    <row r="9" customFormat="false" ht="15.75" hidden="false" customHeight="false" outlineLevel="0" collapsed="false">
      <c r="A9" s="9" t="n">
        <v>44772</v>
      </c>
      <c r="B9" s="13" t="n">
        <v>0.795138888888889</v>
      </c>
      <c r="C9" s="5" t="n">
        <v>20</v>
      </c>
      <c r="L9" s="5" t="n">
        <v>4</v>
      </c>
    </row>
    <row r="10" customFormat="false" ht="15.75" hidden="false" customHeight="false" outlineLevel="0" collapsed="false">
      <c r="A10" s="9" t="n">
        <v>44773</v>
      </c>
      <c r="B10" s="13" t="n">
        <v>0.480555555555556</v>
      </c>
      <c r="C10" s="5" t="n">
        <v>10</v>
      </c>
      <c r="E10" s="5" t="s">
        <v>82</v>
      </c>
      <c r="F10" s="17" t="n">
        <f aca="false">IFERROR(__xludf.dummyfunction("IF(REGEXMATCH(E10, ""left desk""), 1, 0)"),1)</f>
        <v>1</v>
      </c>
      <c r="G10" s="11" t="n">
        <f aca="false">IFERROR(__xludf.dummyfunction("IF(REGEXMATCH(E10, ""cat""), 1, 0)"),0)</f>
        <v>0</v>
      </c>
      <c r="H10" s="11" t="n">
        <f aca="false">IFERROR(__xludf.dummyfunction("IF(REGEXMATCH(E10, ""snack""), 1, 0)"),0)</f>
        <v>0</v>
      </c>
      <c r="I10" s="11" t="n">
        <f aca="false">IFERROR(__xludf.dummyfunction("IF(REGEXMATCH(E10, ""phone""), 1, 0)"),1)</f>
        <v>1</v>
      </c>
      <c r="L10" s="11" t="n">
        <f aca="false">IFERROR(__xludf.dummyfunction("IF(REGEXMATCH(E10, ""kept working""), 1, 0)"),0)</f>
        <v>0</v>
      </c>
      <c r="M10" s="11" t="n">
        <f aca="false">IFERROR(__xludf.dummyfunction("IF(REGEXMATCH(E10, ""social media""), 1, 0)"),1)</f>
        <v>1</v>
      </c>
      <c r="N10" s="11" t="n">
        <f aca="false">IFERROR(__xludf.dummyfunction("IF(REGEXMATCH(E10, ""chat""), 1, 0)"),0)</f>
        <v>0</v>
      </c>
      <c r="O10" s="11" t="n">
        <f aca="false">IFERROR(__xludf.dummyfunction("IF(REGEXMATCH(E10, ""creative""), 1, 0)"),0)</f>
        <v>0</v>
      </c>
      <c r="P10" s="11" t="n">
        <f aca="false">IFERROR(__xludf.dummyfunction("IF(REGEXMATCH(E10, ""self care""), 1, 0)"),0)</f>
        <v>0</v>
      </c>
      <c r="Q10" s="17" t="n">
        <f aca="false">IFERROR(__xludf.dummyfunction("IF(REGEXMATCH(E10, ""chores""), 1, 0)"),0)</f>
        <v>0</v>
      </c>
      <c r="R10" s="17" t="n">
        <f aca="false">IFERROR(__xludf.dummyfunction("IF(REGEXMATCH(E10, ""left office""), 1, 0)"),0)</f>
        <v>0</v>
      </c>
    </row>
    <row r="11" customFormat="false" ht="15.75" hidden="false" customHeight="false" outlineLevel="0" collapsed="false">
      <c r="A11" s="9" t="n">
        <v>44773</v>
      </c>
      <c r="B11" s="13" t="n">
        <v>0.752777777777778</v>
      </c>
      <c r="C11" s="5" t="n">
        <v>10</v>
      </c>
      <c r="E11" s="5" t="s">
        <v>82</v>
      </c>
      <c r="F11" s="17" t="n">
        <f aca="false">IFERROR(__xludf.dummyfunction("IF(REGEXMATCH(E11, ""left desk""), 1, 0)"),1)</f>
        <v>1</v>
      </c>
      <c r="G11" s="11" t="n">
        <f aca="false">IFERROR(__xludf.dummyfunction("IF(REGEXMATCH(E11, ""cat""), 1, 0)"),0)</f>
        <v>0</v>
      </c>
      <c r="H11" s="11" t="n">
        <f aca="false">IFERROR(__xludf.dummyfunction("IF(REGEXMATCH(E11, ""snack""), 1, 0)"),0)</f>
        <v>0</v>
      </c>
      <c r="I11" s="11" t="n">
        <f aca="false">IFERROR(__xludf.dummyfunction("IF(REGEXMATCH(E11, ""phone""), 1, 0)"),1)</f>
        <v>1</v>
      </c>
      <c r="L11" s="11" t="n">
        <f aca="false">IFERROR(__xludf.dummyfunction("IF(REGEXMATCH(E11, ""kept working""), 1, 0)"),0)</f>
        <v>0</v>
      </c>
      <c r="M11" s="11" t="n">
        <f aca="false">IFERROR(__xludf.dummyfunction("IF(REGEXMATCH(E11, ""social media""), 1, 0)"),1)</f>
        <v>1</v>
      </c>
      <c r="N11" s="11" t="n">
        <f aca="false">IFERROR(__xludf.dummyfunction("IF(REGEXMATCH(E11, ""chat""), 1, 0)"),0)</f>
        <v>0</v>
      </c>
      <c r="O11" s="11" t="n">
        <f aca="false">IFERROR(__xludf.dummyfunction("IF(REGEXMATCH(E11, ""creative""), 1, 0)"),0)</f>
        <v>0</v>
      </c>
      <c r="P11" s="11" t="n">
        <f aca="false">IFERROR(__xludf.dummyfunction("IF(REGEXMATCH(E11, ""self care""), 1, 0)"),0)</f>
        <v>0</v>
      </c>
      <c r="Q11" s="17" t="n">
        <f aca="false">IFERROR(__xludf.dummyfunction("IF(REGEXMATCH(E11, ""chores""), 1, 0)"),0)</f>
        <v>0</v>
      </c>
      <c r="R11" s="17" t="n">
        <f aca="false">IFERROR(__xludf.dummyfunction("IF(REGEXMATCH(E11, ""left office""), 1, 0)"),0)</f>
        <v>0</v>
      </c>
    </row>
    <row r="12" customFormat="false" ht="15.75" hidden="false" customHeight="false" outlineLevel="0" collapsed="false">
      <c r="A12" s="9" t="n">
        <v>44773</v>
      </c>
      <c r="B12" s="13" t="n">
        <v>0.766666666666667</v>
      </c>
      <c r="C12" s="5" t="n">
        <v>15</v>
      </c>
      <c r="E12" s="5" t="s">
        <v>83</v>
      </c>
      <c r="F12" s="17" t="n">
        <f aca="false">IFERROR(__xludf.dummyfunction("IF(REGEXMATCH(E12, ""left desk""), 1, 0)"),0)</f>
        <v>0</v>
      </c>
      <c r="G12" s="11" t="n">
        <f aca="false">IFERROR(__xludf.dummyfunction("IF(REGEXMATCH(E12, ""cat""), 1, 0)"),1)</f>
        <v>1</v>
      </c>
      <c r="H12" s="11" t="n">
        <f aca="false">IFERROR(__xludf.dummyfunction("IF(REGEXMATCH(E12, ""snack""), 1, 0)"),1)</f>
        <v>1</v>
      </c>
      <c r="I12" s="11" t="n">
        <f aca="false">IFERROR(__xludf.dummyfunction("IF(REGEXMATCH(E12, ""phone""), 1, 0)"),0)</f>
        <v>0</v>
      </c>
      <c r="L12" s="11" t="n">
        <f aca="false">IFERROR(__xludf.dummyfunction("IF(REGEXMATCH(E12, ""kept working""), 1, 0)"),1)</f>
        <v>1</v>
      </c>
      <c r="M12" s="11" t="n">
        <f aca="false">IFERROR(__xludf.dummyfunction("IF(REGEXMATCH(E12, ""social media""), 1, 0)"),1)</f>
        <v>1</v>
      </c>
      <c r="N12" s="11" t="n">
        <f aca="false">IFERROR(__xludf.dummyfunction("IF(REGEXMATCH(E12, ""chat""), 1, 0)"),0)</f>
        <v>0</v>
      </c>
      <c r="O12" s="11" t="n">
        <f aca="false">IFERROR(__xludf.dummyfunction("IF(REGEXMATCH(E12, ""creative""), 1, 0)"),1)</f>
        <v>1</v>
      </c>
      <c r="P12" s="11" t="n">
        <f aca="false">IFERROR(__xludf.dummyfunction("IF(REGEXMATCH(E12, ""self care""), 1, 0)"),0)</f>
        <v>0</v>
      </c>
      <c r="Q12" s="17" t="n">
        <f aca="false">IFERROR(__xludf.dummyfunction("IF(REGEXMATCH(E12, ""chores""), 1, 0)"),0)</f>
        <v>0</v>
      </c>
      <c r="R12" s="17" t="n">
        <f aca="false">IFERROR(__xludf.dummyfunction("IF(REGEXMATCH(E12, ""left office""), 1, 0)"),0)</f>
        <v>0</v>
      </c>
    </row>
    <row r="13" customFormat="false" ht="15.75" hidden="false" customHeight="false" outlineLevel="0" collapsed="false">
      <c r="A13" s="9" t="n">
        <v>44773</v>
      </c>
      <c r="B13" s="13" t="n">
        <v>0.784722222222222</v>
      </c>
      <c r="C13" s="5" t="n">
        <v>10</v>
      </c>
      <c r="E13" s="5" t="s">
        <v>84</v>
      </c>
      <c r="F13" s="17" t="n">
        <f aca="false">IFERROR(__xludf.dummyfunction("IF(REGEXMATCH(E13, ""left desk""), 1, 0)"),1)</f>
        <v>1</v>
      </c>
      <c r="G13" s="11" t="n">
        <f aca="false">IFERROR(__xludf.dummyfunction("IF(REGEXMATCH(E13, ""cat""), 1, 0)"),1)</f>
        <v>1</v>
      </c>
      <c r="H13" s="11" t="n">
        <f aca="false">IFERROR(__xludf.dummyfunction("IF(REGEXMATCH(E13, ""snack""), 1, 0)"),1)</f>
        <v>1</v>
      </c>
      <c r="I13" s="11" t="n">
        <f aca="false">IFERROR(__xludf.dummyfunction("IF(REGEXMATCH(E13, ""phone""), 1, 0)"),0)</f>
        <v>0</v>
      </c>
      <c r="L13" s="11" t="n">
        <f aca="false">IFERROR(__xludf.dummyfunction("IF(REGEXMATCH(E13, ""kept working""), 1, 0)"),0)</f>
        <v>0</v>
      </c>
      <c r="M13" s="11" t="n">
        <f aca="false">IFERROR(__xludf.dummyfunction("IF(REGEXMATCH(E13, ""social media""), 1, 0)"),0)</f>
        <v>0</v>
      </c>
      <c r="N13" s="11" t="n">
        <f aca="false">IFERROR(__xludf.dummyfunction("IF(REGEXMATCH(E13, ""chat""), 1, 0)"),0)</f>
        <v>0</v>
      </c>
      <c r="O13" s="11" t="n">
        <f aca="false">IFERROR(__xludf.dummyfunction("IF(REGEXMATCH(E13, ""creative""), 1, 0)"),0)</f>
        <v>0</v>
      </c>
      <c r="P13" s="11" t="n">
        <f aca="false">IFERROR(__xludf.dummyfunction("IF(REGEXMATCH(E13, ""self care""), 1, 0)"),0)</f>
        <v>0</v>
      </c>
      <c r="Q13" s="17" t="n">
        <f aca="false">IFERROR(__xludf.dummyfunction("IF(REGEXMATCH(E13, ""chores""), 1, 0)"),0)</f>
        <v>0</v>
      </c>
      <c r="R13" s="17" t="n">
        <f aca="false">IFERROR(__xludf.dummyfunction("IF(REGEXMATCH(E13, ""left office""), 1, 0)"),0)</f>
        <v>0</v>
      </c>
    </row>
    <row r="14" customFormat="false" ht="15.75" hidden="false" customHeight="false" outlineLevel="0" collapsed="false">
      <c r="A14" s="9" t="n">
        <v>44773</v>
      </c>
      <c r="B14" s="13" t="n">
        <v>0.805555555555556</v>
      </c>
      <c r="C14" s="5" t="n">
        <v>10</v>
      </c>
      <c r="E14" s="5" t="s">
        <v>85</v>
      </c>
      <c r="F14" s="17" t="n">
        <f aca="false">IFERROR(__xludf.dummyfunction("IF(REGEXMATCH(E14, ""left desk""), 1, 0)"),0)</f>
        <v>0</v>
      </c>
      <c r="G14" s="11" t="n">
        <f aca="false">IFERROR(__xludf.dummyfunction("IF(REGEXMATCH(E14, ""cat""), 1, 0)"),1)</f>
        <v>1</v>
      </c>
      <c r="H14" s="11" t="n">
        <f aca="false">IFERROR(__xludf.dummyfunction("IF(REGEXMATCH(E14, ""snack""), 1, 0)"),0)</f>
        <v>0</v>
      </c>
      <c r="I14" s="11" t="n">
        <f aca="false">IFERROR(__xludf.dummyfunction("IF(REGEXMATCH(E14, ""phone""), 1, 0)"),0)</f>
        <v>0</v>
      </c>
      <c r="L14" s="11" t="n">
        <f aca="false">IFERROR(__xludf.dummyfunction("IF(REGEXMATCH(E14, ""kept working""), 1, 0)"),1)</f>
        <v>1</v>
      </c>
      <c r="M14" s="11" t="n">
        <f aca="false">IFERROR(__xludf.dummyfunction("IF(REGEXMATCH(E14, ""social media""), 1, 0)"),1)</f>
        <v>1</v>
      </c>
      <c r="N14" s="11" t="n">
        <f aca="false">IFERROR(__xludf.dummyfunction("IF(REGEXMATCH(E14, ""chat""), 1, 0)"),1)</f>
        <v>1</v>
      </c>
      <c r="O14" s="11" t="n">
        <f aca="false">IFERROR(__xludf.dummyfunction("IF(REGEXMATCH(E14, ""creative""), 1, 0)"),0)</f>
        <v>0</v>
      </c>
      <c r="P14" s="11" t="n">
        <f aca="false">IFERROR(__xludf.dummyfunction("IF(REGEXMATCH(E14, ""self care""), 1, 0)"),1)</f>
        <v>1</v>
      </c>
      <c r="Q14" s="17" t="n">
        <f aca="false">IFERROR(__xludf.dummyfunction("IF(REGEXMATCH(E14, ""chores""), 1, 0)"),0)</f>
        <v>0</v>
      </c>
      <c r="R14" s="17" t="n">
        <f aca="false">IFERROR(__xludf.dummyfunction("IF(REGEXMATCH(E14, ""left office""), 1, 0)"),0)</f>
        <v>0</v>
      </c>
    </row>
    <row r="15" customFormat="false" ht="15.75" hidden="false" customHeight="false" outlineLevel="0" collapsed="false">
      <c r="A15" s="9" t="n">
        <v>44773</v>
      </c>
      <c r="B15" s="13" t="n">
        <v>0.822916666666667</v>
      </c>
      <c r="C15" s="5" t="n">
        <v>15</v>
      </c>
      <c r="E15" s="5" t="s">
        <v>86</v>
      </c>
      <c r="F15" s="17" t="n">
        <f aca="false">IFERROR(__xludf.dummyfunction("IF(REGEXMATCH(E15, ""left desk""), 1, 0)"),0)</f>
        <v>0</v>
      </c>
      <c r="G15" s="11" t="n">
        <f aca="false">IFERROR(__xludf.dummyfunction("IF(REGEXMATCH(E15, ""cat""), 1, 0)"),1)</f>
        <v>1</v>
      </c>
      <c r="H15" s="11" t="n">
        <f aca="false">IFERROR(__xludf.dummyfunction("IF(REGEXMATCH(E15, ""snack""), 1, 0)"),0)</f>
        <v>0</v>
      </c>
      <c r="I15" s="11" t="n">
        <f aca="false">IFERROR(__xludf.dummyfunction("IF(REGEXMATCH(E15, ""phone""), 1, 0)"),0)</f>
        <v>0</v>
      </c>
      <c r="L15" s="11" t="n">
        <f aca="false">IFERROR(__xludf.dummyfunction("IF(REGEXMATCH(E15, ""kept working""), 1, 0)"),0)</f>
        <v>0</v>
      </c>
      <c r="M15" s="11" t="n">
        <f aca="false">IFERROR(__xludf.dummyfunction("IF(REGEXMATCH(E15, ""social media""), 1, 0)"),1)</f>
        <v>1</v>
      </c>
      <c r="N15" s="11" t="n">
        <f aca="false">IFERROR(__xludf.dummyfunction("IF(REGEXMATCH(E15, ""chat""), 1, 0)"),1)</f>
        <v>1</v>
      </c>
      <c r="O15" s="11" t="n">
        <f aca="false">IFERROR(__xludf.dummyfunction("IF(REGEXMATCH(E15, ""creative""), 1, 0)"),0)</f>
        <v>0</v>
      </c>
      <c r="P15" s="11" t="n">
        <f aca="false">IFERROR(__xludf.dummyfunction("IF(REGEXMATCH(E15, ""self care""), 1, 0)"),0)</f>
        <v>0</v>
      </c>
      <c r="Q15" s="17" t="n">
        <f aca="false">IFERROR(__xludf.dummyfunction("IF(REGEXMATCH(E15, ""chores""), 1, 0)"),0)</f>
        <v>0</v>
      </c>
      <c r="R15" s="17" t="n">
        <f aca="false">IFERROR(__xludf.dummyfunction("IF(REGEXMATCH(E15, ""left office""), 1, 0)"),0)</f>
        <v>0</v>
      </c>
    </row>
    <row r="16" customFormat="false" ht="15.75" hidden="false" customHeight="false" outlineLevel="0" collapsed="false">
      <c r="A16" s="9" t="n">
        <v>44774</v>
      </c>
      <c r="B16" s="13" t="n">
        <v>0.526388888888889</v>
      </c>
      <c r="C16" s="5" t="n">
        <v>10</v>
      </c>
      <c r="E16" s="5" t="s">
        <v>87</v>
      </c>
      <c r="F16" s="17" t="n">
        <f aca="false">IFERROR(__xludf.dummyfunction("IF(REGEXMATCH(E16, ""left desk""), 1, 0)"),1)</f>
        <v>1</v>
      </c>
      <c r="G16" s="11" t="n">
        <f aca="false">IFERROR(__xludf.dummyfunction("IF(REGEXMATCH(E16, ""cat""), 1, 0)"),1)</f>
        <v>1</v>
      </c>
      <c r="H16" s="11" t="n">
        <f aca="false">IFERROR(__xludf.dummyfunction("IF(REGEXMATCH(E16, ""snack""), 1, 0)"),0)</f>
        <v>0</v>
      </c>
      <c r="I16" s="11" t="n">
        <f aca="false">IFERROR(__xludf.dummyfunction("IF(REGEXMATCH(E16, ""phone""), 1, 0)"),0)</f>
        <v>0</v>
      </c>
      <c r="L16" s="11" t="n">
        <f aca="false">IFERROR(__xludf.dummyfunction("IF(REGEXMATCH(E16, ""kept working""), 1, 0)"),0)</f>
        <v>0</v>
      </c>
      <c r="M16" s="11" t="n">
        <f aca="false">IFERROR(__xludf.dummyfunction("IF(REGEXMATCH(E16, ""social media""), 1, 0)"),0)</f>
        <v>0</v>
      </c>
      <c r="N16" s="11" t="n">
        <f aca="false">IFERROR(__xludf.dummyfunction("IF(REGEXMATCH(E16, ""chat""), 1, 0)"),0)</f>
        <v>0</v>
      </c>
      <c r="O16" s="11" t="n">
        <f aca="false">IFERROR(__xludf.dummyfunction("IF(REGEXMATCH(E16, ""creative""), 1, 0)"),0)</f>
        <v>0</v>
      </c>
      <c r="P16" s="11" t="n">
        <f aca="false">IFERROR(__xludf.dummyfunction("IF(REGEXMATCH(E16, ""self care""), 1, 0)"),0)</f>
        <v>0</v>
      </c>
      <c r="Q16" s="17" t="n">
        <f aca="false">IFERROR(__xludf.dummyfunction("IF(REGEXMATCH(E16, ""chores""), 1, 0)"),0)</f>
        <v>0</v>
      </c>
      <c r="R16" s="17" t="n">
        <f aca="false">IFERROR(__xludf.dummyfunction("IF(REGEXMATCH(E16, ""left office""), 1, 0)"),0)</f>
        <v>0</v>
      </c>
    </row>
    <row r="17" customFormat="false" ht="15.75" hidden="false" customHeight="false" outlineLevel="0" collapsed="false">
      <c r="A17" s="9" t="n">
        <v>44774</v>
      </c>
      <c r="B17" s="13" t="n">
        <v>0.540277777777778</v>
      </c>
      <c r="C17" s="5" t="n">
        <v>10</v>
      </c>
      <c r="E17" s="5" t="s">
        <v>88</v>
      </c>
      <c r="F17" s="17" t="n">
        <f aca="false">IFERROR(__xludf.dummyfunction("IF(REGEXMATCH(E17, ""left desk""), 1, 0)"),1)</f>
        <v>1</v>
      </c>
      <c r="G17" s="11" t="n">
        <f aca="false">IFERROR(__xludf.dummyfunction("IF(REGEXMATCH(E17, ""cat""), 1, 0)"),0)</f>
        <v>0</v>
      </c>
      <c r="H17" s="11" t="n">
        <f aca="false">IFERROR(__xludf.dummyfunction("IF(REGEXMATCH(E17, ""snack""), 1, 0)"),0)</f>
        <v>0</v>
      </c>
      <c r="I17" s="11" t="n">
        <f aca="false">IFERROR(__xludf.dummyfunction("IF(REGEXMATCH(E17, ""phone""), 1, 0)"),1)</f>
        <v>1</v>
      </c>
      <c r="L17" s="11" t="n">
        <f aca="false">IFERROR(__xludf.dummyfunction("IF(REGEXMATCH(E17, ""kept working""), 1, 0)"),0)</f>
        <v>0</v>
      </c>
      <c r="M17" s="11" t="n">
        <f aca="false">IFERROR(__xludf.dummyfunction("IF(REGEXMATCH(E17, ""social media""), 1, 0)"),0)</f>
        <v>0</v>
      </c>
      <c r="N17" s="11" t="n">
        <f aca="false">IFERROR(__xludf.dummyfunction("IF(REGEXMATCH(E17, ""chat""), 1, 0)"),1)</f>
        <v>1</v>
      </c>
      <c r="O17" s="11" t="n">
        <f aca="false">IFERROR(__xludf.dummyfunction("IF(REGEXMATCH(E17, ""creative""), 1, 0)"),0)</f>
        <v>0</v>
      </c>
      <c r="P17" s="11" t="n">
        <f aca="false">IFERROR(__xludf.dummyfunction("IF(REGEXMATCH(E17, ""self care""), 1, 0)"),0)</f>
        <v>0</v>
      </c>
      <c r="Q17" s="17" t="n">
        <f aca="false">IFERROR(__xludf.dummyfunction("IF(REGEXMATCH(E17, ""chores""), 1, 0)"),0)</f>
        <v>0</v>
      </c>
      <c r="R17" s="17" t="n">
        <f aca="false">IFERROR(__xludf.dummyfunction("IF(REGEXMATCH(E17, ""left office""), 1, 0)"),0)</f>
        <v>0</v>
      </c>
    </row>
    <row r="18" customFormat="false" ht="15.75" hidden="false" customHeight="false" outlineLevel="0" collapsed="false">
      <c r="A18" s="9" t="n">
        <v>44774</v>
      </c>
      <c r="B18" s="13" t="n">
        <v>0.554166666666667</v>
      </c>
      <c r="C18" s="5" t="n">
        <v>10</v>
      </c>
      <c r="E18" s="5" t="s">
        <v>89</v>
      </c>
      <c r="F18" s="17" t="n">
        <f aca="false">IFERROR(__xludf.dummyfunction("IF(REGEXMATCH(E18, ""left desk""), 1, 0)"),0)</f>
        <v>0</v>
      </c>
      <c r="G18" s="11" t="n">
        <f aca="false">IFERROR(__xludf.dummyfunction("IF(REGEXMATCH(E18, ""cat""), 1, 0)"),0)</f>
        <v>0</v>
      </c>
      <c r="H18" s="11" t="n">
        <f aca="false">IFERROR(__xludf.dummyfunction("IF(REGEXMATCH(E18, ""snack""), 1, 0)"),1)</f>
        <v>1</v>
      </c>
      <c r="I18" s="11" t="n">
        <f aca="false">IFERROR(__xludf.dummyfunction("IF(REGEXMATCH(E18, ""phone""), 1, 0)"),0)</f>
        <v>0</v>
      </c>
      <c r="L18" s="11" t="n">
        <f aca="false">IFERROR(__xludf.dummyfunction("IF(REGEXMATCH(E18, ""kept working""), 1, 0)"),0)</f>
        <v>0</v>
      </c>
      <c r="M18" s="11" t="n">
        <f aca="false">IFERROR(__xludf.dummyfunction("IF(REGEXMATCH(E18, ""social media""), 1, 0)"),1)</f>
        <v>1</v>
      </c>
      <c r="N18" s="11" t="n">
        <f aca="false">IFERROR(__xludf.dummyfunction("IF(REGEXMATCH(E18, ""chat""), 1, 0)"),1)</f>
        <v>1</v>
      </c>
      <c r="O18" s="11" t="n">
        <f aca="false">IFERROR(__xludf.dummyfunction("IF(REGEXMATCH(E18, ""creative""), 1, 0)"),0)</f>
        <v>0</v>
      </c>
      <c r="P18" s="11" t="n">
        <f aca="false">IFERROR(__xludf.dummyfunction("IF(REGEXMATCH(E18, ""self care""), 1, 0)"),0)</f>
        <v>0</v>
      </c>
      <c r="Q18" s="17" t="n">
        <f aca="false">IFERROR(__xludf.dummyfunction("IF(REGEXMATCH(E18, ""chores""), 1, 0)"),0)</f>
        <v>0</v>
      </c>
      <c r="R18" s="17" t="n">
        <f aca="false">IFERROR(__xludf.dummyfunction("IF(REGEXMATCH(E18, ""left office""), 1, 0)"),0)</f>
        <v>0</v>
      </c>
    </row>
    <row r="19" customFormat="false" ht="15.75" hidden="false" customHeight="false" outlineLevel="0" collapsed="false">
      <c r="A19" s="9" t="n">
        <v>44774</v>
      </c>
      <c r="B19" s="13" t="n">
        <v>0.568055555555556</v>
      </c>
      <c r="C19" s="5" t="n">
        <v>15</v>
      </c>
      <c r="E19" s="5" t="s">
        <v>90</v>
      </c>
      <c r="F19" s="17" t="n">
        <f aca="false">IFERROR(__xludf.dummyfunction("IF(REGEXMATCH(E19, ""left desk""), 1, 0)"),0)</f>
        <v>0</v>
      </c>
      <c r="G19" s="11" t="n">
        <f aca="false">IFERROR(__xludf.dummyfunction("IF(REGEXMATCH(E19, ""cat""), 1, 0)"),0)</f>
        <v>0</v>
      </c>
      <c r="H19" s="11" t="n">
        <f aca="false">IFERROR(__xludf.dummyfunction("IF(REGEXMATCH(E19, ""snack""), 1, 0)"),0)</f>
        <v>0</v>
      </c>
      <c r="I19" s="11" t="n">
        <f aca="false">IFERROR(__xludf.dummyfunction("IF(REGEXMATCH(E19, ""phone""), 1, 0)"),0)</f>
        <v>0</v>
      </c>
      <c r="L19" s="11" t="n">
        <f aca="false">IFERROR(__xludf.dummyfunction("IF(REGEXMATCH(E19, ""kept working""), 1, 0)"),1)</f>
        <v>1</v>
      </c>
      <c r="M19" s="11" t="n">
        <f aca="false">IFERROR(__xludf.dummyfunction("IF(REGEXMATCH(E19, ""social media""), 1, 0)"),0)</f>
        <v>0</v>
      </c>
      <c r="N19" s="11" t="n">
        <f aca="false">IFERROR(__xludf.dummyfunction("IF(REGEXMATCH(E19, ""chat""), 1, 0)"),0)</f>
        <v>0</v>
      </c>
      <c r="O19" s="11" t="n">
        <f aca="false">IFERROR(__xludf.dummyfunction("IF(REGEXMATCH(E19, ""creative""), 1, 0)"),0)</f>
        <v>0</v>
      </c>
      <c r="P19" s="11" t="n">
        <f aca="false">IFERROR(__xludf.dummyfunction("IF(REGEXMATCH(E19, ""self care""), 1, 0)"),0)</f>
        <v>0</v>
      </c>
      <c r="Q19" s="17" t="n">
        <f aca="false">IFERROR(__xludf.dummyfunction("IF(REGEXMATCH(E19, ""chores""), 1, 0)"),1)</f>
        <v>1</v>
      </c>
      <c r="R19" s="17" t="n">
        <f aca="false">IFERROR(__xludf.dummyfunction("IF(REGEXMATCH(E19, ""left office""), 1, 0)"),0)</f>
        <v>0</v>
      </c>
    </row>
    <row r="20" customFormat="false" ht="15.75" hidden="false" customHeight="false" outlineLevel="0" collapsed="false">
      <c r="A20" s="9" t="n">
        <v>44774</v>
      </c>
      <c r="B20" s="13" t="n">
        <v>0.585416666666667</v>
      </c>
      <c r="C20" s="5" t="n">
        <v>10</v>
      </c>
      <c r="E20" s="5" t="s">
        <v>91</v>
      </c>
      <c r="F20" s="17" t="n">
        <f aca="false">IFERROR(__xludf.dummyfunction("IF(REGEXMATCH(E20, ""left desk""), 1, 0)"),1)</f>
        <v>1</v>
      </c>
      <c r="G20" s="11" t="n">
        <f aca="false">IFERROR(__xludf.dummyfunction("IF(REGEXMATCH(E20, ""cat""), 1, 0)"),0)</f>
        <v>0</v>
      </c>
      <c r="H20" s="11" t="n">
        <f aca="false">IFERROR(__xludf.dummyfunction("IF(REGEXMATCH(E20, ""snack""), 1, 0)"),0)</f>
        <v>0</v>
      </c>
      <c r="I20" s="11" t="n">
        <f aca="false">IFERROR(__xludf.dummyfunction("IF(REGEXMATCH(E20, ""phone""), 1, 0)"),1)</f>
        <v>1</v>
      </c>
      <c r="L20" s="11" t="n">
        <f aca="false">IFERROR(__xludf.dummyfunction("IF(REGEXMATCH(E20, ""kept working""), 1, 0)"),1)</f>
        <v>1</v>
      </c>
      <c r="M20" s="11" t="n">
        <f aca="false">IFERROR(__xludf.dummyfunction("IF(REGEXMATCH(E20, ""social media""), 1, 0)"),0)</f>
        <v>0</v>
      </c>
      <c r="N20" s="11" t="n">
        <f aca="false">IFERROR(__xludf.dummyfunction("IF(REGEXMATCH(E20, ""chat""), 1, 0)"),0)</f>
        <v>0</v>
      </c>
      <c r="O20" s="11" t="n">
        <f aca="false">IFERROR(__xludf.dummyfunction("IF(REGEXMATCH(E20, ""creative""), 1, 0)"),0)</f>
        <v>0</v>
      </c>
      <c r="P20" s="11" t="n">
        <f aca="false">IFERROR(__xludf.dummyfunction("IF(REGEXMATCH(E20, ""self care""), 1, 0)"),0)</f>
        <v>0</v>
      </c>
      <c r="Q20" s="17" t="n">
        <f aca="false">IFERROR(__xludf.dummyfunction("IF(REGEXMATCH(E20, ""chores""), 1, 0)"),0)</f>
        <v>0</v>
      </c>
      <c r="R20" s="17" t="n">
        <f aca="false">IFERROR(__xludf.dummyfunction("IF(REGEXMATCH(E20, ""left office""), 1, 0)"),0)</f>
        <v>0</v>
      </c>
    </row>
    <row r="21" customFormat="false" ht="15.75" hidden="false" customHeight="false" outlineLevel="0" collapsed="false">
      <c r="A21" s="9" t="n">
        <v>44774</v>
      </c>
      <c r="B21" s="13" t="n">
        <v>0.6</v>
      </c>
      <c r="C21" s="5" t="n">
        <v>10</v>
      </c>
      <c r="E21" s="5" t="s">
        <v>92</v>
      </c>
      <c r="F21" s="17" t="n">
        <f aca="false">IFERROR(__xludf.dummyfunction("IF(REGEXMATCH(E21, ""left desk""), 1, 0)"),1)</f>
        <v>1</v>
      </c>
      <c r="G21" s="11" t="n">
        <f aca="false">IFERROR(__xludf.dummyfunction("IF(REGEXMATCH(E21, ""cat""), 1, 0)"),0)</f>
        <v>0</v>
      </c>
      <c r="H21" s="11" t="n">
        <f aca="false">IFERROR(__xludf.dummyfunction("IF(REGEXMATCH(E21, ""snack""), 1, 0)"),0)</f>
        <v>0</v>
      </c>
      <c r="I21" s="11" t="n">
        <f aca="false">IFERROR(__xludf.dummyfunction("IF(REGEXMATCH(E21, ""phone""), 1, 0)"),1)</f>
        <v>1</v>
      </c>
      <c r="L21" s="11" t="n">
        <f aca="false">IFERROR(__xludf.dummyfunction("IF(REGEXMATCH(E21, ""kept working""), 1, 0)"),1)</f>
        <v>1</v>
      </c>
      <c r="M21" s="11" t="n">
        <f aca="false">IFERROR(__xludf.dummyfunction("IF(REGEXMATCH(E21, ""social media""), 1, 0)"),0)</f>
        <v>0</v>
      </c>
      <c r="N21" s="11" t="n">
        <f aca="false">IFERROR(__xludf.dummyfunction("IF(REGEXMATCH(E21, ""chat""), 1, 0)"),0)</f>
        <v>0</v>
      </c>
      <c r="O21" s="11" t="n">
        <f aca="false">IFERROR(__xludf.dummyfunction("IF(REGEXMATCH(E21, ""creative""), 1, 0)"),0)</f>
        <v>0</v>
      </c>
      <c r="P21" s="11" t="n">
        <f aca="false">IFERROR(__xludf.dummyfunction("IF(REGEXMATCH(E21, ""self care""), 1, 0)"),0)</f>
        <v>0</v>
      </c>
      <c r="Q21" s="17" t="n">
        <f aca="false">IFERROR(__xludf.dummyfunction("IF(REGEXMATCH(E21, ""chores""), 1, 0)"),0)</f>
        <v>0</v>
      </c>
      <c r="R21" s="17" t="n">
        <f aca="false">IFERROR(__xludf.dummyfunction("IF(REGEXMATCH(E21, ""left office""), 1, 0)"),0)</f>
        <v>0</v>
      </c>
    </row>
    <row r="22" customFormat="false" ht="15.75" hidden="false" customHeight="false" outlineLevel="0" collapsed="false">
      <c r="A22" s="9" t="n">
        <v>44774</v>
      </c>
      <c r="B22" s="13" t="n">
        <v>0.697916666666667</v>
      </c>
      <c r="C22" s="5" t="n">
        <v>10</v>
      </c>
      <c r="E22" s="5" t="s">
        <v>93</v>
      </c>
      <c r="F22" s="17" t="n">
        <f aca="false">IFERROR(__xludf.dummyfunction("IF(REGEXMATCH(E22, ""left desk""), 1, 0)"),1)</f>
        <v>1</v>
      </c>
      <c r="G22" s="11" t="n">
        <f aca="false">IFERROR(__xludf.dummyfunction("IF(REGEXMATCH(E22, ""cat""), 1, 0)"),0)</f>
        <v>0</v>
      </c>
      <c r="H22" s="11" t="n">
        <f aca="false">IFERROR(__xludf.dummyfunction("IF(REGEXMATCH(E22, ""snack""), 1, 0)"),0)</f>
        <v>0</v>
      </c>
      <c r="I22" s="11" t="n">
        <f aca="false">IFERROR(__xludf.dummyfunction("IF(REGEXMATCH(E22, ""phone""), 1, 0)"),0)</f>
        <v>0</v>
      </c>
      <c r="L22" s="11" t="n">
        <f aca="false">IFERROR(__xludf.dummyfunction("IF(REGEXMATCH(E22, ""kept working""), 1, 0)"),0)</f>
        <v>0</v>
      </c>
      <c r="M22" s="11" t="n">
        <f aca="false">IFERROR(__xludf.dummyfunction("IF(REGEXMATCH(E22, ""social media""), 1, 0)"),0)</f>
        <v>0</v>
      </c>
      <c r="N22" s="11" t="n">
        <f aca="false">IFERROR(__xludf.dummyfunction("IF(REGEXMATCH(E22, ""chat""), 1, 0)"),0)</f>
        <v>0</v>
      </c>
      <c r="O22" s="11" t="n">
        <f aca="false">IFERROR(__xludf.dummyfunction("IF(REGEXMATCH(E22, ""creative""), 1, 0)"),0)</f>
        <v>0</v>
      </c>
      <c r="P22" s="11" t="n">
        <f aca="false">IFERROR(__xludf.dummyfunction("IF(REGEXMATCH(E22, ""self care""), 1, 0)"),0)</f>
        <v>0</v>
      </c>
      <c r="Q22" s="17" t="n">
        <f aca="false">IFERROR(__xludf.dummyfunction("IF(REGEXMATCH(E22, ""chores""), 1, 0)"),1)</f>
        <v>1</v>
      </c>
      <c r="R22" s="17" t="n">
        <f aca="false">IFERROR(__xludf.dummyfunction("IF(REGEXMATCH(E22, ""left office""), 1, 0)"),0)</f>
        <v>0</v>
      </c>
    </row>
    <row r="23" customFormat="false" ht="15.75" hidden="false" customHeight="false" outlineLevel="0" collapsed="false">
      <c r="A23" s="9" t="n">
        <v>44774</v>
      </c>
      <c r="B23" s="13" t="n">
        <v>0.75</v>
      </c>
      <c r="C23" s="5" t="n">
        <v>15</v>
      </c>
      <c r="D23" s="5" t="n">
        <v>5</v>
      </c>
      <c r="E23" s="5" t="s">
        <v>94</v>
      </c>
      <c r="F23" s="17" t="n">
        <f aca="false">IFERROR(__xludf.dummyfunction("IF(REGEXMATCH(E23, ""left desk""), 1, 0)"),0)</f>
        <v>0</v>
      </c>
      <c r="G23" s="11" t="n">
        <f aca="false">IFERROR(__xludf.dummyfunction("IF(REGEXMATCH(E23, ""cat""), 1, 0)"),0)</f>
        <v>0</v>
      </c>
      <c r="H23" s="11" t="n">
        <f aca="false">IFERROR(__xludf.dummyfunction("IF(REGEXMATCH(E23, ""snack""), 1, 0)"),1)</f>
        <v>1</v>
      </c>
      <c r="I23" s="11" t="n">
        <f aca="false">IFERROR(__xludf.dummyfunction("IF(REGEXMATCH(E23, ""phone""), 1, 0)"),0)</f>
        <v>0</v>
      </c>
      <c r="L23" s="11" t="n">
        <f aca="false">IFERROR(__xludf.dummyfunction("IF(REGEXMATCH(E23, ""kept working""), 1, 0)"),1)</f>
        <v>1</v>
      </c>
      <c r="M23" s="11" t="n">
        <f aca="false">IFERROR(__xludf.dummyfunction("IF(REGEXMATCH(E23, ""social media""), 1, 0)"),1)</f>
        <v>1</v>
      </c>
      <c r="N23" s="11" t="n">
        <f aca="false">IFERROR(__xludf.dummyfunction("IF(REGEXMATCH(E23, ""chat""), 1, 0)"),0)</f>
        <v>0</v>
      </c>
      <c r="O23" s="11" t="n">
        <f aca="false">IFERROR(__xludf.dummyfunction("IF(REGEXMATCH(E23, ""creative""), 1, 0)"),0)</f>
        <v>0</v>
      </c>
      <c r="P23" s="11" t="n">
        <f aca="false">IFERROR(__xludf.dummyfunction("IF(REGEXMATCH(E23, ""self care""), 1, 0)"),0)</f>
        <v>0</v>
      </c>
      <c r="Q23" s="17" t="n">
        <f aca="false">IFERROR(__xludf.dummyfunction("IF(REGEXMATCH(E23, ""chores""), 1, 0)"),0)</f>
        <v>0</v>
      </c>
      <c r="R23" s="17" t="n">
        <f aca="false">IFERROR(__xludf.dummyfunction("IF(REGEXMATCH(E23, ""left office""), 1, 0)"),0)</f>
        <v>0</v>
      </c>
    </row>
    <row r="24" customFormat="false" ht="15.75" hidden="false" customHeight="false" outlineLevel="0" collapsed="false">
      <c r="A24" s="9" t="n">
        <v>44774</v>
      </c>
      <c r="B24" s="13" t="n">
        <v>0.765972222222222</v>
      </c>
      <c r="C24" s="5" t="n">
        <v>10</v>
      </c>
      <c r="D24" s="5" t="n">
        <v>3</v>
      </c>
      <c r="E24" s="5" t="s">
        <v>95</v>
      </c>
      <c r="F24" s="17" t="n">
        <f aca="false">IFERROR(__xludf.dummyfunction("IF(REGEXMATCH(E24, ""left desk""), 1, 0)"),0)</f>
        <v>0</v>
      </c>
      <c r="G24" s="11" t="n">
        <f aca="false">IFERROR(__xludf.dummyfunction("IF(REGEXMATCH(E24, ""cat""), 1, 0)"),1)</f>
        <v>1</v>
      </c>
      <c r="H24" s="11" t="n">
        <f aca="false">IFERROR(__xludf.dummyfunction("IF(REGEXMATCH(E24, ""snack""), 1, 0)"),1)</f>
        <v>1</v>
      </c>
      <c r="I24" s="11" t="n">
        <f aca="false">IFERROR(__xludf.dummyfunction("IF(REGEXMATCH(E24, ""phone""), 1, 0)"),1)</f>
        <v>1</v>
      </c>
      <c r="L24" s="11" t="n">
        <f aca="false">IFERROR(__xludf.dummyfunction("IF(REGEXMATCH(E24, ""kept working""), 1, 0)"),0)</f>
        <v>0</v>
      </c>
      <c r="M24" s="11" t="n">
        <f aca="false">IFERROR(__xludf.dummyfunction("IF(REGEXMATCH(E24, ""social media""), 1, 0)"),1)</f>
        <v>1</v>
      </c>
      <c r="N24" s="11" t="n">
        <f aca="false">IFERROR(__xludf.dummyfunction("IF(REGEXMATCH(E24, ""chat""), 1, 0)"),0)</f>
        <v>0</v>
      </c>
      <c r="O24" s="11" t="n">
        <f aca="false">IFERROR(__xludf.dummyfunction("IF(REGEXMATCH(E24, ""creative""), 1, 0)"),0)</f>
        <v>0</v>
      </c>
      <c r="P24" s="11" t="n">
        <f aca="false">IFERROR(__xludf.dummyfunction("IF(REGEXMATCH(E24, ""self care""), 1, 0)"),0)</f>
        <v>0</v>
      </c>
      <c r="Q24" s="17" t="n">
        <f aca="false">IFERROR(__xludf.dummyfunction("IF(REGEXMATCH(E24, ""chores""), 1, 0)"),0)</f>
        <v>0</v>
      </c>
      <c r="R24" s="17" t="n">
        <f aca="false">IFERROR(__xludf.dummyfunction("IF(REGEXMATCH(E24, ""left office""), 1, 0)"),0)</f>
        <v>0</v>
      </c>
    </row>
    <row r="25" customFormat="false" ht="15.75" hidden="false" customHeight="false" outlineLevel="0" collapsed="false">
      <c r="A25" s="9" t="n">
        <v>44774</v>
      </c>
      <c r="B25" s="13" t="n">
        <v>0.779861111111111</v>
      </c>
      <c r="C25" s="5" t="n">
        <v>10</v>
      </c>
      <c r="E25" s="5" t="s">
        <v>96</v>
      </c>
      <c r="F25" s="17" t="n">
        <f aca="false">IFERROR(__xludf.dummyfunction("IF(REGEXMATCH(E25, ""left desk""), 1, 0)"),0)</f>
        <v>0</v>
      </c>
      <c r="G25" s="11" t="n">
        <f aca="false">IFERROR(__xludf.dummyfunction("IF(REGEXMATCH(E25, ""cat""), 1, 0)"),1)</f>
        <v>1</v>
      </c>
      <c r="H25" s="11" t="n">
        <f aca="false">IFERROR(__xludf.dummyfunction("IF(REGEXMATCH(E25, ""snack""), 1, 0)"),1)</f>
        <v>1</v>
      </c>
      <c r="I25" s="11" t="n">
        <f aca="false">IFERROR(__xludf.dummyfunction("IF(REGEXMATCH(E25, ""phone""), 1, 0)"),1)</f>
        <v>1</v>
      </c>
      <c r="L25" s="11" t="n">
        <f aca="false">IFERROR(__xludf.dummyfunction("IF(REGEXMATCH(E25, ""kept working""), 1, 0)"),1)</f>
        <v>1</v>
      </c>
      <c r="M25" s="11" t="n">
        <f aca="false">IFERROR(__xludf.dummyfunction("IF(REGEXMATCH(E25, ""social media""), 1, 0)"),1)</f>
        <v>1</v>
      </c>
      <c r="N25" s="11" t="n">
        <f aca="false">IFERROR(__xludf.dummyfunction("IF(REGEXMATCH(E25, ""chat""), 1, 0)"),0)</f>
        <v>0</v>
      </c>
      <c r="O25" s="11" t="n">
        <f aca="false">IFERROR(__xludf.dummyfunction("IF(REGEXMATCH(E25, ""creative""), 1, 0)"),0)</f>
        <v>0</v>
      </c>
      <c r="P25" s="11" t="n">
        <f aca="false">IFERROR(__xludf.dummyfunction("IF(REGEXMATCH(E25, ""self care""), 1, 0)"),0)</f>
        <v>0</v>
      </c>
      <c r="Q25" s="17" t="n">
        <f aca="false">IFERROR(__xludf.dummyfunction("IF(REGEXMATCH(E25, ""chores""), 1, 0)"),0)</f>
        <v>0</v>
      </c>
      <c r="R25" s="17" t="n">
        <f aca="false">IFERROR(__xludf.dummyfunction("IF(REGEXMATCH(E25, ""left office""), 1, 0)"),0)</f>
        <v>0</v>
      </c>
    </row>
    <row r="26" customFormat="false" ht="15.75" hidden="false" customHeight="false" outlineLevel="0" collapsed="false">
      <c r="A26" s="9" t="n">
        <v>44774</v>
      </c>
      <c r="B26" s="13" t="n">
        <v>0.79375</v>
      </c>
      <c r="C26" s="5" t="n">
        <v>15</v>
      </c>
      <c r="D26" s="5" t="n">
        <v>4</v>
      </c>
      <c r="E26" s="5" t="s">
        <v>97</v>
      </c>
      <c r="F26" s="17" t="n">
        <f aca="false">IFERROR(__xludf.dummyfunction("IF(REGEXMATCH(E26, ""left desk""), 1, 0)"),1)</f>
        <v>1</v>
      </c>
      <c r="G26" s="11" t="n">
        <f aca="false">IFERROR(__xludf.dummyfunction("IF(REGEXMATCH(E26, ""cat""), 1, 0)"),1)</f>
        <v>1</v>
      </c>
      <c r="H26" s="11" t="n">
        <f aca="false">IFERROR(__xludf.dummyfunction("IF(REGEXMATCH(E26, ""snack""), 1, 0)"),1)</f>
        <v>1</v>
      </c>
      <c r="I26" s="11" t="n">
        <f aca="false">IFERROR(__xludf.dummyfunction("IF(REGEXMATCH(E26, ""phone""), 1, 0)"),0)</f>
        <v>0</v>
      </c>
      <c r="L26" s="11" t="n">
        <f aca="false">IFERROR(__xludf.dummyfunction("IF(REGEXMATCH(E26, ""kept working""), 1, 0)"),0)</f>
        <v>0</v>
      </c>
      <c r="M26" s="11" t="n">
        <f aca="false">IFERROR(__xludf.dummyfunction("IF(REGEXMATCH(E26, ""social media""), 1, 0)"),0)</f>
        <v>0</v>
      </c>
      <c r="N26" s="11" t="n">
        <f aca="false">IFERROR(__xludf.dummyfunction("IF(REGEXMATCH(E26, ""chat""), 1, 0)"),0)</f>
        <v>0</v>
      </c>
      <c r="O26" s="11" t="n">
        <f aca="false">IFERROR(__xludf.dummyfunction("IF(REGEXMATCH(E26, ""creative""), 1, 0)"),0)</f>
        <v>0</v>
      </c>
      <c r="P26" s="11" t="n">
        <f aca="false">IFERROR(__xludf.dummyfunction("IF(REGEXMATCH(E26, ""self care""), 1, 0)"),0)</f>
        <v>0</v>
      </c>
      <c r="Q26" s="17" t="n">
        <f aca="false">IFERROR(__xludf.dummyfunction("IF(REGEXMATCH(E26, ""chores""), 1, 0)"),0)</f>
        <v>0</v>
      </c>
      <c r="R26" s="17" t="n">
        <f aca="false">IFERROR(__xludf.dummyfunction("IF(REGEXMATCH(E26, ""left office""), 1, 0)"),1)</f>
        <v>1</v>
      </c>
    </row>
    <row r="27" customFormat="false" ht="15.75" hidden="false" customHeight="false" outlineLevel="0" collapsed="false">
      <c r="A27" s="9" t="n">
        <v>44774</v>
      </c>
      <c r="B27" s="13" t="n">
        <v>0.813888888888889</v>
      </c>
      <c r="C27" s="5" t="n">
        <v>10</v>
      </c>
      <c r="D27" s="5" t="n">
        <v>3</v>
      </c>
      <c r="E27" s="5" t="s">
        <v>98</v>
      </c>
      <c r="F27" s="17" t="n">
        <f aca="false">IFERROR(__xludf.dummyfunction("IF(REGEXMATCH(E27, ""left desk""), 1, 0)"),1)</f>
        <v>1</v>
      </c>
      <c r="G27" s="11" t="n">
        <f aca="false">IFERROR(__xludf.dummyfunction("IF(REGEXMATCH(E27, ""cat""), 1, 0)"),0)</f>
        <v>0</v>
      </c>
      <c r="H27" s="11" t="n">
        <f aca="false">IFERROR(__xludf.dummyfunction("IF(REGEXMATCH(E27, ""snack""), 1, 0)"),1)</f>
        <v>1</v>
      </c>
      <c r="I27" s="11" t="n">
        <f aca="false">IFERROR(__xludf.dummyfunction("IF(REGEXMATCH(E27, ""phone""), 1, 0)"),1)</f>
        <v>1</v>
      </c>
      <c r="L27" s="11" t="n">
        <f aca="false">IFERROR(__xludf.dummyfunction("IF(REGEXMATCH(E27, ""kept working""), 1, 0)"),0)</f>
        <v>0</v>
      </c>
      <c r="M27" s="11" t="n">
        <f aca="false">IFERROR(__xludf.dummyfunction("IF(REGEXMATCH(E27, ""social media""), 1, 0)"),0)</f>
        <v>0</v>
      </c>
      <c r="N27" s="11" t="n">
        <f aca="false">IFERROR(__xludf.dummyfunction("IF(REGEXMATCH(E27, ""chat""), 1, 0)"),0)</f>
        <v>0</v>
      </c>
      <c r="O27" s="11" t="n">
        <f aca="false">IFERROR(__xludf.dummyfunction("IF(REGEXMATCH(E27, ""creative""), 1, 0)"),0)</f>
        <v>0</v>
      </c>
      <c r="P27" s="11" t="n">
        <f aca="false">IFERROR(__xludf.dummyfunction("IF(REGEXMATCH(E27, ""self care""), 1, 0)"),0)</f>
        <v>0</v>
      </c>
      <c r="Q27" s="17" t="n">
        <f aca="false">IFERROR(__xludf.dummyfunction("IF(REGEXMATCH(E27, ""chores""), 1, 0)"),0)</f>
        <v>0</v>
      </c>
      <c r="R27" s="17" t="n">
        <f aca="false">IFERROR(__xludf.dummyfunction("IF(REGEXMATCH(E27, ""left office""), 1, 0)"),0)</f>
        <v>0</v>
      </c>
    </row>
    <row r="28" customFormat="false" ht="15.75" hidden="false" customHeight="false" outlineLevel="0" collapsed="false">
      <c r="F28" s="17" t="n">
        <f aca="false">IFERROR(__xludf.dummyfunction("IF(REGEXMATCH(E28, ""left desk""), 1, 0)"),0)</f>
        <v>0</v>
      </c>
      <c r="G28" s="11" t="n">
        <f aca="false">IFERROR(__xludf.dummyfunction("IF(REGEXMATCH(E28, ""cat""), 1, 0)"),0)</f>
        <v>0</v>
      </c>
      <c r="H28" s="11" t="n">
        <f aca="false">IFERROR(__xludf.dummyfunction("IF(REGEXMATCH(E28, ""snack""), 1, 0)"),0)</f>
        <v>0</v>
      </c>
      <c r="I28" s="11" t="n">
        <f aca="false">IFERROR(__xludf.dummyfunction("IF(REGEXMATCH(E28, ""phone""), 1, 0)"),0)</f>
        <v>0</v>
      </c>
      <c r="L28" s="11" t="n">
        <f aca="false">IFERROR(__xludf.dummyfunction("IF(REGEXMATCH(E28, ""kept working""), 1, 0)"),0)</f>
        <v>0</v>
      </c>
      <c r="M28" s="11" t="n">
        <f aca="false">IFERROR(__xludf.dummyfunction("IF(REGEXMATCH(E28, ""social media""), 1, 0)"),0)</f>
        <v>0</v>
      </c>
      <c r="N28" s="11" t="n">
        <f aca="false">IFERROR(__xludf.dummyfunction("IF(REGEXMATCH(E28, ""chat""), 1, 0)"),0)</f>
        <v>0</v>
      </c>
      <c r="O28" s="11" t="n">
        <f aca="false">IFERROR(__xludf.dummyfunction("IF(REGEXMATCH(E28, ""creative""), 1, 0)"),0)</f>
        <v>0</v>
      </c>
      <c r="P28" s="11" t="n">
        <f aca="false">IFERROR(__xludf.dummyfunction("IF(REGEXMATCH(E28, ""self care""), 1, 0)"),0)</f>
        <v>0</v>
      </c>
      <c r="Q28" s="17" t="n">
        <f aca="false">IFERROR(__xludf.dummyfunction("IF(REGEXMATCH(E28, ""chores""), 1, 0)"),0)</f>
        <v>0</v>
      </c>
      <c r="R28" s="17" t="n">
        <f aca="false">IFERROR(__xludf.dummyfunction("IF(REGEXMATCH(E28, ""left office""), 1, 0)"),0)</f>
        <v>0</v>
      </c>
    </row>
    <row r="29" customFormat="false" ht="15.75" hidden="false" customHeight="false" outlineLevel="0" collapsed="false">
      <c r="F29" s="17" t="n">
        <f aca="false">IFERROR(__xludf.dummyfunction("IF(REGEXMATCH(E29, ""left desk""), 1, 0)"),0)</f>
        <v>0</v>
      </c>
      <c r="G29" s="11" t="n">
        <f aca="false">IFERROR(__xludf.dummyfunction("IF(REGEXMATCH(E29, ""cat""), 1, 0)"),0)</f>
        <v>0</v>
      </c>
      <c r="H29" s="11" t="n">
        <f aca="false">IFERROR(__xludf.dummyfunction("IF(REGEXMATCH(E29, ""snack""), 1, 0)"),0)</f>
        <v>0</v>
      </c>
      <c r="I29" s="11" t="n">
        <f aca="false">IFERROR(__xludf.dummyfunction("IF(REGEXMATCH(E29, ""phone""), 1, 0)"),0)</f>
        <v>0</v>
      </c>
      <c r="L29" s="11" t="n">
        <f aca="false">IFERROR(__xludf.dummyfunction("IF(REGEXMATCH(E29, ""kept working""), 1, 0)"),0)</f>
        <v>0</v>
      </c>
      <c r="M29" s="11" t="n">
        <f aca="false">IFERROR(__xludf.dummyfunction("IF(REGEXMATCH(E29, ""social media""), 1, 0)"),0)</f>
        <v>0</v>
      </c>
      <c r="N29" s="11" t="n">
        <f aca="false">IFERROR(__xludf.dummyfunction("IF(REGEXMATCH(E29, ""chat""), 1, 0)"),0)</f>
        <v>0</v>
      </c>
      <c r="O29" s="11" t="n">
        <f aca="false">IFERROR(__xludf.dummyfunction("IF(REGEXMATCH(E29, ""creative""), 1, 0)"),0)</f>
        <v>0</v>
      </c>
      <c r="P29" s="11" t="n">
        <f aca="false">IFERROR(__xludf.dummyfunction("IF(REGEXMATCH(E29, ""self care""), 1, 0)"),0)</f>
        <v>0</v>
      </c>
      <c r="Q29" s="17" t="n">
        <f aca="false">IFERROR(__xludf.dummyfunction("IF(REGEXMATCH(E29, ""chores""), 1, 0)"),0)</f>
        <v>0</v>
      </c>
      <c r="R29" s="17" t="n">
        <f aca="false">IFERROR(__xludf.dummyfunction("IF(REGEXMATCH(E29, ""left office""), 1, 0)"),0)</f>
        <v>0</v>
      </c>
    </row>
    <row r="30" customFormat="false" ht="15.75" hidden="false" customHeight="false" outlineLevel="0" collapsed="false">
      <c r="F30" s="17" t="n">
        <f aca="false">IFERROR(__xludf.dummyfunction("IF(REGEXMATCH(E30, ""left desk""), 1, 0)"),0)</f>
        <v>0</v>
      </c>
      <c r="G30" s="11" t="n">
        <f aca="false">IFERROR(__xludf.dummyfunction("IF(REGEXMATCH(E30, ""cat""), 1, 0)"),0)</f>
        <v>0</v>
      </c>
      <c r="H30" s="11" t="n">
        <f aca="false">IFERROR(__xludf.dummyfunction("IF(REGEXMATCH(E30, ""snack""), 1, 0)"),0)</f>
        <v>0</v>
      </c>
      <c r="I30" s="11" t="n">
        <f aca="false">IFERROR(__xludf.dummyfunction("IF(REGEXMATCH(E30, ""phone""), 1, 0)"),0)</f>
        <v>0</v>
      </c>
      <c r="L30" s="11" t="n">
        <f aca="false">IFERROR(__xludf.dummyfunction("IF(REGEXMATCH(E30, ""kept working""), 1, 0)"),0)</f>
        <v>0</v>
      </c>
      <c r="M30" s="11" t="n">
        <f aca="false">IFERROR(__xludf.dummyfunction("IF(REGEXMATCH(E30, ""social media""), 1, 0)"),0)</f>
        <v>0</v>
      </c>
      <c r="N30" s="11" t="n">
        <f aca="false">IFERROR(__xludf.dummyfunction("IF(REGEXMATCH(E30, ""chat""), 1, 0)"),0)</f>
        <v>0</v>
      </c>
      <c r="O30" s="11" t="n">
        <f aca="false">IFERROR(__xludf.dummyfunction("IF(REGEXMATCH(E30, ""creative""), 1, 0)"),0)</f>
        <v>0</v>
      </c>
      <c r="P30" s="11" t="n">
        <f aca="false">IFERROR(__xludf.dummyfunction("IF(REGEXMATCH(E30, ""self care""), 1, 0)"),0)</f>
        <v>0</v>
      </c>
      <c r="Q30" s="17" t="n">
        <f aca="false">IFERROR(__xludf.dummyfunction("IF(REGEXMATCH(E30, ""chores""), 1, 0)"),0)</f>
        <v>0</v>
      </c>
      <c r="R30" s="17" t="n">
        <f aca="false">IFERROR(__xludf.dummyfunction("IF(REGEXMATCH(E30, ""left office""), 1, 0)"),0)</f>
        <v>0</v>
      </c>
    </row>
  </sheetData>
  <conditionalFormatting sqref="F1:Q977 R10:R30">
    <cfRule type="containsText" priority="2" operator="containsText" aboveAverage="0" equalAverage="0" bottom="0" percent="0" rank="0" text="1" dxfId="0">
      <formula>NOT(ISERROR(SEARCH("1",F1)))</formula>
    </cfRule>
    <cfRule type="containsText" priority="3" operator="containsText" aboveAverage="0" equalAverage="0" bottom="0" percent="0" rank="0" text="0" dxfId="1">
      <formula>NOT(ISERROR(SEARCH("0",F1)))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en-CA</dc:language>
  <cp:lastModifiedBy/>
  <dcterms:modified xsi:type="dcterms:W3CDTF">2026-02-24T13:21:12Z</dcterms:modified>
  <cp:revision>1</cp:revision>
  <dc:subject/>
  <dc:title/>
</cp:coreProperties>
</file>